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webextensions/taskpanes.xml" ContentType="application/vnd.ms-office.webextensiontaskpanes+xml"/>
  <Override PartName="/xl/webextensions/webextension1.xml" ContentType="application/vnd.ms-office.webextensio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11/relationships/webextensiontaskpanes" Target="xl/webextensions/taskpanes.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fileSharing readOnlyRecommended="1"/>
  <workbookPr codeName="ThisWorkbook"/>
  <mc:AlternateContent xmlns:mc="http://schemas.openxmlformats.org/markup-compatibility/2006">
    <mc:Choice Requires="x15">
      <x15ac:absPath xmlns:x15ac="http://schemas.microsoft.com/office/spreadsheetml/2010/11/ac" url="https://melhoramentosbr-my.sharepoint.com/personal/fnunes_melhoramentos_com_br/Documents/Área de Trabalho/PARA APROVAÇÃO/2026/Relatório de Sustentabilidade/Relatório de Sustentabilidade 2026 CA/"/>
    </mc:Choice>
  </mc:AlternateContent>
  <xr:revisionPtr revIDLastSave="0" documentId="14_{06D2CC57-4E05-4BD7-B3CE-1C46B36BE280}" xr6:coauthVersionLast="47" xr6:coauthVersionMax="47" xr10:uidLastSave="{00000000-0000-0000-0000-000000000000}"/>
  <workbookProtection workbookAlgorithmName="SHA-512" workbookHashValue="ETwUOJcXgJv6IEWa9+Q9Ss/4CNCXKQ1LvowBOuwQj6r/6li4knChKPB1XFZmiHHOSjOzrMlovLEeMhfnjdh/6g==" workbookSaltValue="Z11lLqrvY3UDqJcRD0Ghdw==" workbookSpinCount="100000" lockStructure="1"/>
  <bookViews>
    <workbookView xWindow="-120" yWindow="-120" windowWidth="29040" windowHeight="15720" tabRatio="897" xr2:uid="{B315140C-4C68-834A-A4CA-9E0F45CBB2F0}"/>
  </bookViews>
  <sheets>
    <sheet name="Capa" sheetId="1" r:id="rId1"/>
    <sheet name="Sumário de Conteúdo" sheetId="13" r:id="rId2"/>
    <sheet name="Materialidade" sheetId="2" r:id="rId3"/>
    <sheet name="2-1, 2-2, 2-6" sheetId="3" r:id="rId4"/>
    <sheet name="2-7, 2-8" sheetId="4" r:id="rId5"/>
    <sheet name="2-9, 2-10" sheetId="5" r:id="rId6"/>
    <sheet name="2-12" sheetId="6" r:id="rId7"/>
    <sheet name="2-13, 2-14" sheetId="7" r:id="rId8"/>
    <sheet name="2-15, 2-16" sheetId="8" r:id="rId9"/>
    <sheet name="2-17, 2-18" sheetId="9" r:id="rId10"/>
    <sheet name="2-19, 2-20, 2-21, 2-23" sheetId="10" r:id="rId11"/>
    <sheet name="2-22" sheetId="40" r:id="rId12"/>
    <sheet name="2-24, 2-25" sheetId="11" r:id="rId13"/>
    <sheet name="2-26, 2-28, 2-30" sheetId="12" r:id="rId14"/>
    <sheet name="203-1, 203-2" sheetId="41" r:id="rId15"/>
    <sheet name="204-1, RR-PP 430a.1_430a.2" sheetId="16" r:id="rId16"/>
    <sheet name="205-1, 205-2, 205-3" sheetId="17" r:id="rId17"/>
    <sheet name="302-1, 302-4, RR-PP-130a.1" sheetId="18" r:id="rId18"/>
    <sheet name="303-1, 303-2" sheetId="37" r:id="rId19"/>
    <sheet name="303-4,303-5,RR-PP 140a.1_140a.2" sheetId="38" r:id="rId20"/>
    <sheet name="304-1" sheetId="19" r:id="rId21"/>
    <sheet name="304-2, 304-3" sheetId="20" r:id="rId22"/>
    <sheet name="305-1,305-2,305-3, 305-4" sheetId="21" r:id="rId23"/>
    <sheet name="306-1, 306-2" sheetId="39" r:id="rId24"/>
    <sheet name=" 306-3, 306-4, 306-5" sheetId="22" r:id="rId25"/>
    <sheet name="308-1, 414-1" sheetId="23" r:id="rId26"/>
    <sheet name="401-1" sheetId="24" r:id="rId27"/>
    <sheet name="401-2, 401-3" sheetId="25" r:id="rId28"/>
    <sheet name="403-1" sheetId="26" r:id="rId29"/>
    <sheet name="403-2" sheetId="27" r:id="rId30"/>
    <sheet name="403-3, 403-4, 403-5" sheetId="28" r:id="rId31"/>
    <sheet name="403-6, 403-7" sheetId="29" r:id="rId32"/>
    <sheet name="403-8, 403-9, 403-10" sheetId="30" r:id="rId33"/>
    <sheet name="404-1, 404-2, 404-3" sheetId="31" r:id="rId34"/>
    <sheet name="405-1" sheetId="32" r:id="rId35"/>
    <sheet name="405-2" sheetId="33" r:id="rId36"/>
    <sheet name="408-1, 409-1" sheetId="34" r:id="rId37"/>
    <sheet name="413-1" sheetId="35" r:id="rId38"/>
    <sheet name="413-2" sheetId="36" r:id="rId39"/>
  </sheets>
  <definedNames>
    <definedName name="Z_8D88DD34_EDCF_2545_92E6_3B4294438499_.wvu.Rows" localSheetId="23" hidden="1">'306-1, 306-2'!$31:$31</definedName>
  </definedNames>
  <calcPr calcId="191028"/>
  <customWorkbookViews>
    <customWorkbookView name="Book" guid="{8D88DD34-EDCF-2545-92E6-3B4294438499}" maximized="1" yWindow="30" windowWidth="1440" windowHeight="813" tabRatio="897"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1" i="32" l="1"/>
  <c r="M24" i="32" s="1"/>
  <c r="G52" i="21"/>
  <c r="E25" i="4"/>
  <c r="G72" i="32"/>
  <c r="H72" i="32"/>
  <c r="F72" i="32"/>
  <c r="I66" i="32"/>
  <c r="I67" i="32"/>
  <c r="I68" i="32"/>
  <c r="I69" i="32"/>
  <c r="I70" i="32"/>
  <c r="I71" i="32"/>
  <c r="I65" i="32"/>
  <c r="Q36" i="32"/>
  <c r="P36" i="32"/>
  <c r="R30" i="32"/>
  <c r="R31" i="32"/>
  <c r="R32" i="32"/>
  <c r="R33" i="32"/>
  <c r="R34" i="32"/>
  <c r="R35" i="32"/>
  <c r="R29" i="32"/>
  <c r="J18" i="32"/>
  <c r="M20" i="32" s="1"/>
  <c r="K67" i="31"/>
  <c r="K66" i="31"/>
  <c r="K65" i="31"/>
  <c r="K64" i="31"/>
  <c r="K63" i="31"/>
  <c r="K62" i="31"/>
  <c r="K61" i="31"/>
  <c r="K58" i="31"/>
  <c r="H60" i="31"/>
  <c r="K60" i="31" s="1"/>
  <c r="H57" i="31"/>
  <c r="K57" i="31" s="1"/>
  <c r="G60" i="31"/>
  <c r="F60" i="31"/>
  <c r="J59" i="31"/>
  <c r="J58" i="31"/>
  <c r="K59" i="31"/>
  <c r="H23" i="31"/>
  <c r="K23" i="31" s="1"/>
  <c r="H20" i="31"/>
  <c r="K20" i="31" s="1"/>
  <c r="K31" i="31"/>
  <c r="K30" i="31"/>
  <c r="K29" i="31"/>
  <c r="K28" i="31"/>
  <c r="K27" i="31"/>
  <c r="K26" i="31"/>
  <c r="K25" i="31"/>
  <c r="K24" i="31"/>
  <c r="K22" i="31"/>
  <c r="K21" i="31"/>
  <c r="G23" i="31"/>
  <c r="M43" i="30"/>
  <c r="M45" i="30"/>
  <c r="M42" i="30"/>
  <c r="M36" i="30"/>
  <c r="M34" i="30"/>
  <c r="M33" i="30"/>
  <c r="N41" i="25"/>
  <c r="N37" i="25"/>
  <c r="O44" i="25" s="1"/>
  <c r="L31" i="25"/>
  <c r="J31" i="25"/>
  <c r="K30" i="25"/>
  <c r="K29" i="25"/>
  <c r="J28" i="25"/>
  <c r="M48" i="24"/>
  <c r="M47" i="24"/>
  <c r="M46" i="24"/>
  <c r="M45" i="24"/>
  <c r="M44" i="24"/>
  <c r="M43" i="24"/>
  <c r="M42" i="24"/>
  <c r="M41" i="24"/>
  <c r="M40" i="24"/>
  <c r="M39" i="24"/>
  <c r="M38" i="24"/>
  <c r="M37" i="24"/>
  <c r="M36" i="24"/>
  <c r="I43" i="24"/>
  <c r="H43" i="24"/>
  <c r="I40" i="24"/>
  <c r="H40" i="24"/>
  <c r="I36" i="24"/>
  <c r="H36" i="24"/>
  <c r="M29" i="24"/>
  <c r="M28" i="24"/>
  <c r="M27" i="24"/>
  <c r="M26" i="24"/>
  <c r="M25" i="24"/>
  <c r="M23" i="24"/>
  <c r="M22" i="24"/>
  <c r="M24" i="24"/>
  <c r="M21" i="24"/>
  <c r="M17" i="24"/>
  <c r="M20" i="24"/>
  <c r="M19" i="24"/>
  <c r="M18" i="24"/>
  <c r="H24" i="24"/>
  <c r="H21" i="24"/>
  <c r="G39" i="4"/>
  <c r="N39" i="4"/>
  <c r="M39" i="4"/>
  <c r="L39" i="4"/>
  <c r="K39" i="4"/>
  <c r="J39" i="4"/>
  <c r="O38" i="4"/>
  <c r="O37" i="4"/>
  <c r="O36" i="4"/>
  <c r="O35" i="4"/>
  <c r="O34" i="4"/>
  <c r="O33" i="4"/>
  <c r="H25" i="4"/>
  <c r="G25" i="4"/>
  <c r="I24" i="4"/>
  <c r="I23" i="4"/>
  <c r="I22" i="4"/>
  <c r="I21" i="4"/>
  <c r="I20" i="4"/>
  <c r="I19" i="4"/>
  <c r="I37" i="4"/>
  <c r="D25" i="4"/>
  <c r="F22" i="4"/>
  <c r="F24" i="4"/>
  <c r="F23" i="4"/>
  <c r="F21" i="4"/>
  <c r="F20" i="4"/>
  <c r="F19" i="4"/>
  <c r="L61" i="17"/>
  <c r="L57" i="17"/>
  <c r="M22" i="32" l="1"/>
  <c r="M23" i="32"/>
  <c r="M19" i="32"/>
  <c r="M18" i="32" s="1"/>
  <c r="K28" i="25"/>
  <c r="O39" i="25"/>
  <c r="O40" i="25"/>
  <c r="O43" i="25"/>
  <c r="O41" i="25" s="1"/>
  <c r="I25" i="4"/>
  <c r="O39" i="4"/>
  <c r="L66" i="32"/>
  <c r="K66" i="32"/>
  <c r="J66" i="32"/>
  <c r="L67" i="32"/>
  <c r="K67" i="32"/>
  <c r="J67" i="32"/>
  <c r="L68" i="32"/>
  <c r="K68" i="32"/>
  <c r="J68" i="32"/>
  <c r="L69" i="32"/>
  <c r="J69" i="32"/>
  <c r="K69" i="32"/>
  <c r="K70" i="32"/>
  <c r="J70" i="32"/>
  <c r="L70" i="32"/>
  <c r="L71" i="32"/>
  <c r="K71" i="32"/>
  <c r="J71" i="32"/>
  <c r="L65" i="32"/>
  <c r="K65" i="32"/>
  <c r="J65" i="32"/>
  <c r="I72" i="32"/>
  <c r="T30" i="32"/>
  <c r="S30" i="32"/>
  <c r="T31" i="32"/>
  <c r="S31" i="32"/>
  <c r="T32" i="32"/>
  <c r="S32" i="32"/>
  <c r="T33" i="32"/>
  <c r="S33" i="32"/>
  <c r="T34" i="32"/>
  <c r="S34" i="32"/>
  <c r="S35" i="32"/>
  <c r="T35" i="32"/>
  <c r="T29" i="32"/>
  <c r="R36" i="32"/>
  <c r="S29" i="32"/>
  <c r="F25" i="4"/>
  <c r="M21" i="32" l="1"/>
  <c r="O37" i="25"/>
  <c r="L72" i="32"/>
  <c r="J72" i="32"/>
  <c r="K72" i="32"/>
  <c r="S36" i="32"/>
  <c r="T36" i="32"/>
  <c r="L28" i="25"/>
  <c r="M32" i="25" l="1"/>
  <c r="M30" i="25"/>
  <c r="M29" i="25"/>
  <c r="M33" i="25"/>
  <c r="H39" i="4"/>
  <c r="F39" i="4"/>
  <c r="E39" i="4"/>
  <c r="D39" i="4"/>
  <c r="I38" i="4"/>
  <c r="I36" i="4"/>
  <c r="I39" i="4" s="1"/>
  <c r="I35" i="4"/>
  <c r="I34" i="4"/>
  <c r="M28" i="25" l="1"/>
  <c r="M31" i="25"/>
  <c r="I33" i="4"/>
</calcChain>
</file>

<file path=xl/sharedStrings.xml><?xml version="1.0" encoding="utf-8"?>
<sst xmlns="http://schemas.openxmlformats.org/spreadsheetml/2006/main" count="988" uniqueCount="666">
  <si>
    <t xml:space="preserve"> </t>
  </si>
  <si>
    <t>Declaração de uso</t>
  </si>
  <si>
    <t>A Melhoramentos relatou em conformidade com as normas GRI para o período de 1º de janeiro a 31 de dezembro de 2025</t>
  </si>
  <si>
    <t>GRI usada</t>
  </si>
  <si>
    <t>GRI Fundamentos 2021</t>
  </si>
  <si>
    <t>Conteúdo</t>
  </si>
  <si>
    <t>Resposta / Localização</t>
  </si>
  <si>
    <t>Omissão</t>
  </si>
  <si>
    <t>Explicação</t>
  </si>
  <si>
    <t>GRI 2-1</t>
  </si>
  <si>
    <t>Detalhes da organização</t>
  </si>
  <si>
    <t xml:space="preserve"> Clique para acessar</t>
  </si>
  <si>
    <t>GRI 2-2</t>
  </si>
  <si>
    <t>Entidades incluídas no relato</t>
  </si>
  <si>
    <t>GRI 2-3</t>
  </si>
  <si>
    <t>Perído e ponto de contato</t>
  </si>
  <si>
    <t xml:space="preserve">1º de janeiro a 31 de dezembro de 2025 - ivsilva@melhoramentos.com.br											</t>
  </si>
  <si>
    <t>GRI 2-4</t>
  </si>
  <si>
    <t>Reformulação das informações</t>
  </si>
  <si>
    <t>Não houve</t>
  </si>
  <si>
    <t>GRI 2-5</t>
  </si>
  <si>
    <t>Verificação externa</t>
  </si>
  <si>
    <t>GRI 2-6</t>
  </si>
  <si>
    <t>Atividades e cadeia de valor</t>
  </si>
  <si>
    <t>GRI 2-7</t>
  </si>
  <si>
    <t>Empregados</t>
  </si>
  <si>
    <t>GRI 2-8</t>
  </si>
  <si>
    <t>Trabalhadores que não são empregados</t>
  </si>
  <si>
    <t>GRI 2-9</t>
  </si>
  <si>
    <t>Estrutura de governança e composição</t>
  </si>
  <si>
    <t>GRI 2-10</t>
  </si>
  <si>
    <t>Seleção para o mais alto orgão de governança</t>
  </si>
  <si>
    <t>GRI 2-11</t>
  </si>
  <si>
    <t>Presidente do mais alto orgão de governança</t>
  </si>
  <si>
    <t>O presidente do Conselho de Administração da Melhoramentos é um membro totalmente independente e não desempenha nenhuma função executiva na empresa</t>
  </si>
  <si>
    <t>GRI 2-12</t>
  </si>
  <si>
    <t>Papel desempenhado pelo mais alto órgão de governança</t>
  </si>
  <si>
    <t>GRI 2-13</t>
  </si>
  <si>
    <t>Delegação de responsabilidade pela gestão de impactos</t>
  </si>
  <si>
    <t>GRI 2-14</t>
  </si>
  <si>
    <t>Papel desempenhado pelo mais alto órgão de governança no relato de sustentabilidade</t>
  </si>
  <si>
    <t>GRI 2-15</t>
  </si>
  <si>
    <t>Conflitos de interesse</t>
  </si>
  <si>
    <t>GRI 2-16</t>
  </si>
  <si>
    <t>Comunicação de preocupações cruciais</t>
  </si>
  <si>
    <t>GRI 2-17</t>
  </si>
  <si>
    <t>Conhecimento coletivo do mais alto órgão de governança</t>
  </si>
  <si>
    <t>GRI 2-18</t>
  </si>
  <si>
    <t>Avaliação do desempenho do mais alto órgão de governança</t>
  </si>
  <si>
    <t>GRI 2-19</t>
  </si>
  <si>
    <t>Políticas de remuneração</t>
  </si>
  <si>
    <t>GRI 2-20</t>
  </si>
  <si>
    <t>Processo para determinação da remuneração</t>
  </si>
  <si>
    <t>GRI 2-21</t>
  </si>
  <si>
    <t>Proporção da remuneração total anual</t>
  </si>
  <si>
    <t>GRI 2-22</t>
  </si>
  <si>
    <t>Declaração sobre estratégia de desenvolvimento sustentável</t>
  </si>
  <si>
    <t>GRI 2-23</t>
  </si>
  <si>
    <t>Compromissos de política</t>
  </si>
  <si>
    <t>GRI 2-24</t>
  </si>
  <si>
    <t>Incorporação de compromissos de política</t>
  </si>
  <si>
    <t>GRI 2-25</t>
  </si>
  <si>
    <t>Processos para reparar impactos negativos</t>
  </si>
  <si>
    <t>GRI 2-26</t>
  </si>
  <si>
    <t>Mecanismos para aconselhamento e apresentação de preocupações</t>
  </si>
  <si>
    <t>GRI 2-27</t>
  </si>
  <si>
    <t>Conformidade com leis e regulamentos</t>
  </si>
  <si>
    <t>Não houve casos significativos de não conformidade com a lei em 2025</t>
  </si>
  <si>
    <t>GRI 2-28</t>
  </si>
  <si>
    <t>Participação em associações</t>
  </si>
  <si>
    <t>GRI 2-29</t>
  </si>
  <si>
    <t>Abordagem para engajamento de stakeholders</t>
  </si>
  <si>
    <t>GRI 2-30</t>
  </si>
  <si>
    <t>Acordos de negociação coletiva</t>
  </si>
  <si>
    <t>Temas materiais</t>
  </si>
  <si>
    <t>GRI 3-1</t>
  </si>
  <si>
    <t>Processo de definição de temas materiais</t>
  </si>
  <si>
    <t>GRI 3-2</t>
  </si>
  <si>
    <t>Lista de temas materiais</t>
  </si>
  <si>
    <t>Dimensão Econômica</t>
  </si>
  <si>
    <t>GRI 203-1</t>
  </si>
  <si>
    <t>Investimentos em infraestrutura e serviços oferecidos</t>
  </si>
  <si>
    <t>GRI 203-2</t>
  </si>
  <si>
    <t>Impactos econômicos indiretos significativos</t>
  </si>
  <si>
    <t>GRI 204-1</t>
  </si>
  <si>
    <t>Proporção de gastos com fornecedores locais</t>
  </si>
  <si>
    <t>GRI 205-1</t>
  </si>
  <si>
    <t>Operações avaliadas quanto a riscos relacionados à corrupção</t>
  </si>
  <si>
    <t>GRI 205-2</t>
  </si>
  <si>
    <t>Comunicação e treinamento sobre políticas e procedimentos anticorrupção</t>
  </si>
  <si>
    <t>GRI 205-3</t>
  </si>
  <si>
    <t>Casos confirrmados de corrupção e medidas tomadas</t>
  </si>
  <si>
    <t>Dimensão Ambiental</t>
  </si>
  <si>
    <t>GRI 302-1</t>
  </si>
  <si>
    <t>Consumo de energia dentro da organização</t>
  </si>
  <si>
    <t>GRI 302-4</t>
  </si>
  <si>
    <t>Redução do consumo de energia</t>
  </si>
  <si>
    <t>GRI 303-1</t>
  </si>
  <si>
    <t>Interações com a água como um recurso compartilhado</t>
  </si>
  <si>
    <t>GRI 303-2</t>
  </si>
  <si>
    <t>Gestão de impactos relacionados ao descarte de água</t>
  </si>
  <si>
    <t>GRI 303-4</t>
  </si>
  <si>
    <t>Descarte de água</t>
  </si>
  <si>
    <t>GRI 303-5</t>
  </si>
  <si>
    <t>Consumo de água</t>
  </si>
  <si>
    <t>GRI 304-1</t>
  </si>
  <si>
    <t>Unidades operacionais próprias, arrendadas ou geridas dentro ou nas adjacências de áreas de proteção ambiental e áreas de alto valor de biodiversidade situadas fora de áreas de proteção ambiental</t>
  </si>
  <si>
    <t>GRI 304-2</t>
  </si>
  <si>
    <t>Impactos significativos de atividades, produtos e serviços na biodiversidade</t>
  </si>
  <si>
    <t>GRI 304-3</t>
  </si>
  <si>
    <t>Habitats protegidos ou restaurados</t>
  </si>
  <si>
    <t>GRI 305-1</t>
  </si>
  <si>
    <t>Emissões diretas de gases de efeito estufa (GEE) (Escopo 1)</t>
  </si>
  <si>
    <t>GRI 305-2</t>
  </si>
  <si>
    <t>Emissões indiretas de gases de efeito estufa (GEE) (Escopo 2)</t>
  </si>
  <si>
    <t>GRI 305-3</t>
  </si>
  <si>
    <t>Outras emissões indiretas (Escopo 3) de gases de efeito estufa</t>
  </si>
  <si>
    <t>GRI 305-4</t>
  </si>
  <si>
    <t>Intensidade das emissões</t>
  </si>
  <si>
    <t>GRI 306-1</t>
  </si>
  <si>
    <t>Geração de resíduos e impactos significativos relacionados a resíduos</t>
  </si>
  <si>
    <t>GRI 306-2</t>
  </si>
  <si>
    <t>Gestão de impactos significativos relacionados a resíduos</t>
  </si>
  <si>
    <t>GRI 306-3</t>
  </si>
  <si>
    <t>Resíduos gerados</t>
  </si>
  <si>
    <t>GRI 306-4</t>
  </si>
  <si>
    <t>Resíduos não destinados para disposição final</t>
  </si>
  <si>
    <t>GRI 306-5</t>
  </si>
  <si>
    <t>Resíduos destinados para disposição final</t>
  </si>
  <si>
    <t>GRI 308-1</t>
  </si>
  <si>
    <t>Novos fornecedores selecionados com base em critérios ambientais</t>
  </si>
  <si>
    <t>GRI 308-2</t>
  </si>
  <si>
    <t>Impactos ambientais negativos da cadeia de fornecedores e medidas tomadas</t>
  </si>
  <si>
    <t>Não foram mapeados fornecedores com impactos ambientais negativos significativos em nossa cadeia</t>
  </si>
  <si>
    <t>Dimensão Social</t>
  </si>
  <si>
    <t>GRI 401-1</t>
  </si>
  <si>
    <t>Novas contratações e rotatividade de empregados</t>
  </si>
  <si>
    <t>Clique para acessar</t>
  </si>
  <si>
    <t>GRI 401-2</t>
  </si>
  <si>
    <t>Benefícios oferecidos a empregados em tempo integral que não são oferecidos a empregados temporários ou de período parcial</t>
  </si>
  <si>
    <t>GRI 401-3</t>
  </si>
  <si>
    <t>Licença maternidade/paternidade</t>
  </si>
  <si>
    <t>GRI 403-1</t>
  </si>
  <si>
    <t>Sistema de gestão de saúde e segurança do trabalho</t>
  </si>
  <si>
    <t>GRI 403-2</t>
  </si>
  <si>
    <t>Identificação de periculosidade, avaliação de riscos e investigação de incidentes</t>
  </si>
  <si>
    <t>GRI 403-3</t>
  </si>
  <si>
    <t>Serviços de saúde do trabalho</t>
  </si>
  <si>
    <t>GRI 403-4</t>
  </si>
  <si>
    <t>Participação dos trabalhadores, consulta e comunicação aos trabalhadores referentes a saúde e segurança do trabalho</t>
  </si>
  <si>
    <t>GRI 403-5</t>
  </si>
  <si>
    <t>Capacitação de trabalhadores em saúde e segurança do trabalho</t>
  </si>
  <si>
    <t>GRI 403-6</t>
  </si>
  <si>
    <t>Promoção da saúde do trabalhador</t>
  </si>
  <si>
    <t>GRI 403-7</t>
  </si>
  <si>
    <t>Prevenção e mitigação de impactos de saúde e segurança do trabalho diretamente vinculados com relações de negócios</t>
  </si>
  <si>
    <t>GRI 403-8</t>
  </si>
  <si>
    <t>Trabalhadores cobertos por um sistema de gestão de saúde e segurança do trabalho</t>
  </si>
  <si>
    <t>GRI 403-9</t>
  </si>
  <si>
    <t>Lesões relacionadas ao trabalho</t>
  </si>
  <si>
    <t>GRI 403-10</t>
  </si>
  <si>
    <t>Doenças profissionais</t>
  </si>
  <si>
    <t>GRI 404-1</t>
  </si>
  <si>
    <t>Média de horas de treinamento por empregado</t>
  </si>
  <si>
    <t>GRI 404-2</t>
  </si>
  <si>
    <t>Percentual de empregados que recebem avaliações regulares de desempenho e de desenvolvimento de carreira</t>
  </si>
  <si>
    <t>GRI 404-3</t>
  </si>
  <si>
    <t>Diversidade em órgãos de governança e empregados</t>
  </si>
  <si>
    <t>GRI 405-1</t>
  </si>
  <si>
    <t>GRI 405-2</t>
  </si>
  <si>
    <t>Proporção entre o salário-base e a remuneração recebidos pelas mulheres e aqueles recebidos pelos homens</t>
  </si>
  <si>
    <t>GRI 406-1</t>
  </si>
  <si>
    <t>Casos de discriminação e medidas corretivas tomadas</t>
  </si>
  <si>
    <t>Em 2025 houve um cao de discriminação recebida pelo Contato Seguro. O caso foi analisado pelo Comitê de Ética, investigado e medidas administrativas foram aplicadas.</t>
  </si>
  <si>
    <t>GRI 408-1</t>
  </si>
  <si>
    <t>Operações e fornecedores com risco significativo de casos de trabalho infantil</t>
  </si>
  <si>
    <t>GRI 409-1</t>
  </si>
  <si>
    <t>Operações e fornecedores com risco significativo de casos de trabalho forçado</t>
  </si>
  <si>
    <t>GRI 413-1</t>
  </si>
  <si>
    <t>Operações com engajamento, avaliações de impacto e programas de desenvolvimento voltados à comunidade local</t>
  </si>
  <si>
    <t xml:space="preserve">Clique para acessar								</t>
  </si>
  <si>
    <t>GRI 413-2</t>
  </si>
  <si>
    <t>Operações com impactos negativos significativos reais ou potenciais nas comunidades locais</t>
  </si>
  <si>
    <t>GRI 414-1</t>
  </si>
  <si>
    <t>Novos fornecedores selecionados com base em critérios sociais</t>
  </si>
  <si>
    <t>GRI 414-2</t>
  </si>
  <si>
    <t>Impactos sociais negativos na cadeia de fornecedores</t>
  </si>
  <si>
    <t>Indicadores SASB</t>
  </si>
  <si>
    <t>RR-PP-110a.1</t>
  </si>
  <si>
    <t>Emissões do Escopo 1, metas de redução de emissões e uma análise de desempenho em relação a essas metas</t>
  </si>
  <si>
    <t>Emissões atmosféricas dos seguintes poluentes: (1) NOx (excluindo N2O), (2) SO2, (3) compostos orgânicos voláteis (VOCs), (4) material particulado (PM) e ( 5) poluentes atmosféricos perigosos (HAPs)</t>
  </si>
  <si>
    <t>RR-PP-130a.1</t>
  </si>
  <si>
    <t>(1) Total de energia consumida, (2) porcentagem de eletricidade da rede, (3) porcentagem de biomassa, (4) porcentagem de outras energias renováveis</t>
  </si>
  <si>
    <t>RR-PP-140a.1</t>
  </si>
  <si>
    <t>Água total retirada. Água total consumida, porcentagem de cada uma em regiões com estresse hídrico de linha de base alto ou extremamente alto</t>
  </si>
  <si>
    <t>RR-PP-140a.2</t>
  </si>
  <si>
    <t>Descrição dos riscos da gestão da água e discussão de estratégias e práticas</t>
  </si>
  <si>
    <t xml:space="preserve"> RR-PP-430a.1</t>
  </si>
  <si>
    <t>Porcentagem de fibra de madeira proveniente de (1) florestas certificadas por terceiros e porcentagem para cada padrão e (2) atendendo a outros padrões de fornecimento de fibra e porcentagem para cada padrão</t>
  </si>
  <si>
    <t>RR-PP-430a.2</t>
  </si>
  <si>
    <t>Quantidade de fibra reciclada e recuperada adquirida</t>
  </si>
  <si>
    <t>[GRI 3-1, 3-2]</t>
  </si>
  <si>
    <t xml:space="preserve"> Materialidade</t>
  </si>
  <si>
    <r>
      <t xml:space="preserve">
</t>
    </r>
    <r>
      <rPr>
        <sz val="13"/>
        <color rgb="FF000000"/>
        <rFont val="Arial"/>
        <family val="2"/>
      </rPr>
      <t>Com o objetivo de promover uma cultura regenerativa e ampliar seu impacto positivo, a Melhoramentos atualizou sua matriz de materialidade em 2023. A revisão buscou compreender melhor as necessidades de seus diversos públic</t>
    </r>
    <r>
      <rPr>
        <sz val="13"/>
        <rFont val="Arial"/>
        <family val="2"/>
      </rPr>
      <t>os (de colaboradores</t>
    </r>
    <r>
      <rPr>
        <sz val="13"/>
        <color rgb="FF000000"/>
        <rFont val="Arial"/>
        <family val="2"/>
      </rPr>
      <t xml:space="preserve"> a órgãos governamentais) e as principais tendências do setor de papel e celulose por meio de uma análise rigorosa de dados internos e diálogos diretos com executivos e conselheiros, reforçando o compromisso da empresa com a transparência e a sustentabilidade. A metodologia utilizada foi baseada na norma GRI Standards, também levando em conta critérios da Accountability AA1000 e seu alinhamento com os ODS. O processo compreendeu as seguintes etapas:
</t>
    </r>
    <r>
      <rPr>
        <b/>
        <sz val="13"/>
        <color rgb="FF000000"/>
        <rFont val="Arial"/>
        <family val="2"/>
      </rPr>
      <t xml:space="preserve">1. ENTENDER O CONTEXTO DA ORGANIZAÇÃO 
</t>
    </r>
    <r>
      <rPr>
        <sz val="13"/>
        <color rgb="FF000000"/>
        <rFont val="Arial"/>
        <family val="2"/>
      </rPr>
      <t xml:space="preserve">Pesquisa da concorrência, leitura e levantamento de todos os materiais da organização, além de informações correspondentes ao setor.
</t>
    </r>
    <r>
      <rPr>
        <b/>
        <sz val="13"/>
        <color rgb="FF000000"/>
        <rFont val="Arial"/>
        <family val="2"/>
      </rPr>
      <t xml:space="preserve">2. IDENTIFICAR OS IMPACTOS REAIS E POTENCIAIS
</t>
    </r>
    <r>
      <rPr>
        <sz val="13"/>
        <color rgb="FF000000"/>
        <rFont val="Arial"/>
        <family val="2"/>
      </rPr>
      <t xml:space="preserve">Positivos ou negativos, nas áreas de economia, meio ambiente, pessoas, nas atividades e nas relações de negócios. 
</t>
    </r>
    <r>
      <rPr>
        <b/>
        <sz val="13"/>
        <color rgb="FF000000"/>
        <rFont val="Arial"/>
        <family val="2"/>
      </rPr>
      <t xml:space="preserve">3. ANÁLISE E CONSULTA
</t>
    </r>
    <r>
      <rPr>
        <sz val="13"/>
        <color rgb="FF000000"/>
        <rFont val="Arial"/>
        <family val="2"/>
      </rPr>
      <t>Nesta etapa, aparecem os possíveis primeiros temas materiais, levados para os stakeholders avaliarem e selecionarem os mais importantes para cada público. A consulta aos stakeholders foi realizada por meio de visitas a campo e entrevistas online.
O trabalho teve como resultado a determinação de cinco tópicos materiais, sendo um deles considerado transversal, com 16 temas totais abordados:</t>
    </r>
  </si>
  <si>
    <t>[GRI 2-29]</t>
  </si>
  <si>
    <r>
      <t xml:space="preserve">Os stakeholders da Melhoramentos estão mapeados conforme o Mapa Relacional Florestal e Matriz de Materialidade, nos níveis locais e institucional. 
A empresa tem como premissa estabelecer uma comunicação baseada na transparência e na consistência com os seus stakeholders. Internamente, a empresa conta com diversos canais de comunicação, como emails, TV corporativa, mural, Diálogos de Segurança, além de eventos que permitem a interação interpessoal </t>
    </r>
    <r>
      <rPr>
        <i/>
        <sz val="13"/>
        <color theme="1"/>
        <rFont val="Arial"/>
        <family val="2"/>
      </rPr>
      <t>(Café com o CEO, Nosso Encontro, Onboarding com o CEO)</t>
    </r>
    <r>
      <rPr>
        <sz val="13"/>
        <color theme="1"/>
        <rFont val="Arial"/>
        <family val="2"/>
      </rPr>
      <t xml:space="preserve">. 
Como canais de comunicação externa a empresa utiliza mídia compartilhada (redes sociais); mídia própria (website), mídia espontânea (imprensa) e mídia paga (eventual parceria com veículos e publicidade). 
A Melhoramentos também participa de associações locais e do setor, como IBA (Indústria Brasileira de Árvores), Empapel, ABTCP, MOVE, ACMV e AHK (Câmara de Comércio Brasil Alemanha). Além disso, é importante destacar os canais de comunicação que permitem que a comunidade entre em contato com sugestões ou reclamações para a empresa por meio de sua ouvidoria (por email e telefones ou mesmo pessoalmente em todas as localidades), além do Canal de Denúncias. 
</t>
    </r>
  </si>
  <si>
    <t>Lista dos grupos de stakeholders</t>
  </si>
  <si>
    <t>Métodos e/ou canais de engajamento</t>
  </si>
  <si>
    <t>Frequência</t>
  </si>
  <si>
    <t>Principais objetivos do engajamento com cada público</t>
  </si>
  <si>
    <t>Colaboradores</t>
  </si>
  <si>
    <t>Newsletter semanal, Intranet, TV corporativa, mural, Diálogo de Segurança, além de eventos que permitem a interação interpessoal (Café com o CEO, Nosso Encontro, Integração com o CEO)</t>
  </si>
  <si>
    <t>Entre semanal e bimestral</t>
  </si>
  <si>
    <t xml:space="preserve">Informação e promoção da cultura Melhoramentos. </t>
  </si>
  <si>
    <t>Poder público municipal</t>
  </si>
  <si>
    <t>Telefone ou reuniões</t>
  </si>
  <si>
    <t>Conforme demanda</t>
  </si>
  <si>
    <t>Desenvolvimento econômico e social local</t>
  </si>
  <si>
    <t>Fornecedores</t>
  </si>
  <si>
    <t>Telefone, emails e reuniões</t>
  </si>
  <si>
    <t>Diário</t>
  </si>
  <si>
    <t>Alinhamento de informações relacionadas aos serviços contratados e atendimento à legistalação e normas Melhoramentos</t>
  </si>
  <si>
    <t>Clientes</t>
  </si>
  <si>
    <t>Alinhamento de informações relacionadas aos serviços contratados e atendimento às normas de cada clientes</t>
  </si>
  <si>
    <t>Prestadores de Serviço (terceirizados)</t>
  </si>
  <si>
    <t>Emails e reuniões</t>
  </si>
  <si>
    <t>Semanal</t>
  </si>
  <si>
    <t>Alinhamento de informações relacionadas aos serviços contratados e segurança do trabalho</t>
  </si>
  <si>
    <t>Comunidade</t>
  </si>
  <si>
    <t>Presencial, eventos, email, redes sociais</t>
  </si>
  <si>
    <t>Informativo e de diálogo</t>
  </si>
  <si>
    <t>Sociedade Civil (associações)</t>
  </si>
  <si>
    <t>Mensal</t>
  </si>
  <si>
    <t>Alinhamento às pautas institucionais, seja do setor, ESG ou locais, no caso das associações das cidades onde estamos instalados</t>
  </si>
  <si>
    <t>Autoridades Militares</t>
  </si>
  <si>
    <t>Telefone, emails, eventos</t>
  </si>
  <si>
    <t xml:space="preserve"> [GRI 2-1]</t>
  </si>
  <si>
    <t>Companhia Melhoramentos de São Paulo</t>
  </si>
  <si>
    <t>Sociedade anônima de capital aberto, listada na Bolsa de Valores de São Paulo (B3) e regulada pela Comissão de Valores Mobiliarios (CVM). Possui em seu quadro societário acionistas pessoas física, jurídicas e instituições.</t>
  </si>
  <si>
    <t>A sede da Companhia está localizada na Rua Tito, 479 - 2º andar, Vila Romana, CEP:05051-000, São Paulo/SP.</t>
  </si>
  <si>
    <t>A companhia possui operações somente no Brasil.</t>
  </si>
  <si>
    <t xml:space="preserve"> [GRI 2-2]</t>
  </si>
  <si>
    <t>Entidades incluídas no relato de sustentabilidade da organização</t>
  </si>
  <si>
    <t xml:space="preserve">Companhia Melhoramentos de São Paulo
(engloba setor editorial, de base florestal renovável e desenvolvimento imobiliário)  </t>
  </si>
  <si>
    <t>As demonstrações financeiras divulgadas apresentam somente dados consolidados. Porém, para medição de consumo de energia e combustíveis, é na controlada Melhoramentos Florestal que estão os consumos de maior relevância.</t>
  </si>
  <si>
    <t xml:space="preserve"> [GRI 2-6]</t>
  </si>
  <si>
    <t>Atividades, cadeia de valor e outras relações de negócios</t>
  </si>
  <si>
    <r>
      <t xml:space="preserve">As empresas da Melhoramentos operam preponderantemente no mercado interno, atendendo todo o país por meio de três frentes de negócio: 
</t>
    </r>
    <r>
      <rPr>
        <sz val="13"/>
        <color rgb="FFFF0000"/>
        <rFont val="Arial"/>
        <family val="2"/>
      </rPr>
      <t xml:space="preserve">
										</t>
    </r>
    <r>
      <rPr>
        <sz val="13"/>
        <color theme="1"/>
        <rFont val="Arial"/>
        <family val="2"/>
      </rPr>
      <t xml:space="preserve">
</t>
    </r>
    <r>
      <rPr>
        <b/>
        <sz val="13"/>
        <color theme="1"/>
        <rFont val="Arial"/>
        <family val="2"/>
      </rPr>
      <t xml:space="preserve">
Fornecedores
</t>
    </r>
    <r>
      <rPr>
        <sz val="13"/>
        <color theme="1"/>
        <rFont val="Arial"/>
        <family val="2"/>
      </rPr>
      <t xml:space="preserve">A Melhoramentos mantém uma estrutura de suprimentos que suporta suas três frentes de atuação, englobando fornecedores de serviços, insumos técnicos e suporte administrativo. A magnitude dessa rede varia conforme a operação: o setor Florestal lidera em volume com 1.300 fornecedores, reflexo da complexidade da produção de fibras; seguido pelo setor Editorial, com 430 parceiros (majoritariamente gráficos); e pelo setor Imobiliário, que opera com cerca de 40 parceiros anuais.
Quanto ao mercado consumidor e colaborações:
</t>
    </r>
    <r>
      <rPr>
        <b/>
        <sz val="13"/>
        <color theme="1"/>
        <rFont val="Arial"/>
        <family val="2"/>
      </rPr>
      <t xml:space="preserve">
Editorial: </t>
    </r>
    <r>
      <rPr>
        <sz val="13"/>
        <color theme="1"/>
        <rFont val="Arial"/>
        <family val="2"/>
      </rPr>
      <t xml:space="preserve">atende livrarias e escolas, utilizando distribuidores e criadores de conteúdo digital para fortalecer sua presença no PDV.
</t>
    </r>
    <r>
      <rPr>
        <b/>
        <sz val="13"/>
        <color theme="1"/>
        <rFont val="Arial"/>
        <family val="2"/>
      </rPr>
      <t xml:space="preserve">
Florestal: </t>
    </r>
    <r>
      <rPr>
        <sz val="13"/>
        <color theme="1"/>
        <rFont val="Arial"/>
        <family val="2"/>
      </rPr>
      <t>foca em indústrias de papel e celulo</t>
    </r>
    <r>
      <rPr>
        <sz val="13"/>
        <rFont val="Arial"/>
        <family val="2"/>
      </rPr>
      <t xml:space="preserve">se e na indústria alimentícia, considerando o mercado de embalagens. </t>
    </r>
    <r>
      <rPr>
        <sz val="13"/>
        <color theme="1"/>
        <rFont val="Arial"/>
        <family val="2"/>
      </rPr>
      <t>Para o desenvolvimento de novos produtos e embalagens sustentáveis, atua em sinergia com parceiros técnicos, indústrias químicas e especialistas em fibras orgânicas.</t>
    </r>
    <r>
      <rPr>
        <b/>
        <sz val="13"/>
        <color theme="1"/>
        <rFont val="Arial"/>
        <family val="2"/>
      </rPr>
      <t xml:space="preserve">
Imobiliária: </t>
    </r>
    <r>
      <rPr>
        <sz val="13"/>
        <color theme="1"/>
        <rFont val="Arial"/>
        <family val="2"/>
      </rPr>
      <t>direcionada a indústrias, empresas e clientes finais, a unidade conta com sócios desenvolvedores e especialistas em expansão urbana para garantir o crescimento sustentável de seus projetos.</t>
    </r>
  </si>
  <si>
    <t xml:space="preserve"> [GRI 2-7]</t>
  </si>
  <si>
    <t>Não houve alterações significativas no número de colaboradores em relação à 2024.</t>
  </si>
  <si>
    <t>Número total de empregados, discriminando este total por gênero e por região.</t>
  </si>
  <si>
    <t>Feminino</t>
  </si>
  <si>
    <t>Masculino</t>
  </si>
  <si>
    <t>Total</t>
  </si>
  <si>
    <r>
      <rPr>
        <b/>
        <sz val="13"/>
        <color theme="1"/>
        <rFont val="Arial"/>
        <family val="2"/>
      </rPr>
      <t xml:space="preserve">Número de empregados permanentes </t>
    </r>
    <r>
      <rPr>
        <sz val="13"/>
        <color theme="1"/>
        <rFont val="Arial"/>
        <family val="2"/>
      </rPr>
      <t xml:space="preserve">
(total de empregados / equivalentes em tempo integral)</t>
    </r>
  </si>
  <si>
    <r>
      <rPr>
        <b/>
        <sz val="13"/>
        <color theme="1"/>
        <rFont val="Arial"/>
        <family val="2"/>
      </rPr>
      <t xml:space="preserve">Número de empregados temporários </t>
    </r>
    <r>
      <rPr>
        <sz val="13"/>
        <color theme="1"/>
        <rFont val="Arial"/>
        <family val="2"/>
      </rPr>
      <t xml:space="preserve">
(total de empregados / equivalentes em tempo integral)</t>
    </r>
  </si>
  <si>
    <r>
      <rPr>
        <b/>
        <sz val="13"/>
        <color theme="1"/>
        <rFont val="Arial"/>
        <family val="2"/>
      </rPr>
      <t xml:space="preserve">Número de empregados sem garantia de carga horária </t>
    </r>
    <r>
      <rPr>
        <sz val="13"/>
        <color theme="1"/>
        <rFont val="Arial"/>
        <family val="2"/>
      </rPr>
      <t xml:space="preserve">
(total de empregados / equivalentes em tempo integral)</t>
    </r>
  </si>
  <si>
    <r>
      <rPr>
        <b/>
        <sz val="13"/>
        <color theme="1"/>
        <rFont val="Arial"/>
        <family val="2"/>
      </rPr>
      <t>Número de empregados em tempo integral</t>
    </r>
    <r>
      <rPr>
        <sz val="13"/>
        <color theme="1"/>
        <rFont val="Arial"/>
        <family val="2"/>
      </rPr>
      <t xml:space="preserve">
(total de empregados / equivalentes em tempo integral)</t>
    </r>
  </si>
  <si>
    <r>
      <rPr>
        <b/>
        <sz val="13"/>
        <color theme="1"/>
        <rFont val="Arial"/>
        <family val="2"/>
      </rPr>
      <t xml:space="preserve">Número de empregados em tempo integral - Conselho </t>
    </r>
    <r>
      <rPr>
        <sz val="13"/>
        <color theme="1"/>
        <rFont val="Arial"/>
        <family val="2"/>
      </rPr>
      <t xml:space="preserve">
(total de empregados / equivalentes em tempo integral)</t>
    </r>
  </si>
  <si>
    <r>
      <rPr>
        <b/>
        <sz val="13"/>
        <color theme="1"/>
        <rFont val="Arial"/>
        <family val="2"/>
      </rPr>
      <t xml:space="preserve">Número de empregados de período parcial </t>
    </r>
    <r>
      <rPr>
        <sz val="13"/>
        <color theme="1"/>
        <rFont val="Arial"/>
        <family val="2"/>
      </rPr>
      <t xml:space="preserve">
(total de empregados / equivalentes em tempo integral)</t>
    </r>
  </si>
  <si>
    <t>*Gênero conforme especificado pelos próprios empregados.</t>
  </si>
  <si>
    <t>Relatar o número total de empregados, discriminando este total por região - Brasil</t>
  </si>
  <si>
    <t>Centro-Oeste</t>
  </si>
  <si>
    <t>Nordeste</t>
  </si>
  <si>
    <t>Norte</t>
  </si>
  <si>
    <t>Sudeste</t>
  </si>
  <si>
    <t>Sul</t>
  </si>
  <si>
    <r>
      <rPr>
        <b/>
        <sz val="13"/>
        <color theme="1"/>
        <rFont val="Arial"/>
        <family val="2"/>
      </rPr>
      <t xml:space="preserve">Número de empregados em tempo integral </t>
    </r>
    <r>
      <rPr>
        <sz val="13"/>
        <color theme="1"/>
        <rFont val="Arial"/>
        <family val="2"/>
      </rPr>
      <t xml:space="preserve">
(total de empregados / equivalentes em tempo integral)</t>
    </r>
  </si>
  <si>
    <r>
      <rPr>
        <b/>
        <sz val="13"/>
        <color theme="1"/>
        <rFont val="Arial"/>
        <family val="2"/>
      </rPr>
      <t>Número de empregados em tempo integral - Conselho</t>
    </r>
    <r>
      <rPr>
        <sz val="13"/>
        <color theme="1"/>
        <rFont val="Arial"/>
        <family val="2"/>
      </rPr>
      <t xml:space="preserve">
(total de empregados / equivalentes em tempo integral)</t>
    </r>
  </si>
  <si>
    <r>
      <t>Empregados em tempo parcial considerados</t>
    </r>
    <r>
      <rPr>
        <b/>
        <sz val="13"/>
        <color theme="1"/>
        <rFont val="Arial"/>
        <family val="2"/>
      </rPr>
      <t>:</t>
    </r>
    <r>
      <rPr>
        <sz val="13"/>
        <color theme="1"/>
        <rFont val="Arial"/>
        <family val="2"/>
      </rPr>
      <t xml:space="preserve"> aprendizes, estagiários, professores e profissionais com carga horária igual ou inferior a 120 horas mensais.
Total folha de pagamento incluindo Conselheiros, estagiários, aprendizes e afastados: 349 
Total funcionários temporários: 7
Total efetivos tempo integral e parcial, conselheiros, estagiários, aprendizes: 356</t>
    </r>
  </si>
  <si>
    <t xml:space="preserve"> [GRI 2-8]</t>
  </si>
  <si>
    <r>
      <t xml:space="preserve">Em 2025, a Melhoramentos tinha 130 prestadores de serviço contratados por empresas terceirizadas. Entre as principais funções exercidas por esses terceiros estão serviços de limpeza, jardinagem, restaurante, transporte, silvicultura, colheita florestal, vigilância, inventário florestal, terraplanagem, serviços de saúde (técnico de enfermagem). 
</t>
    </r>
    <r>
      <rPr>
        <sz val="13"/>
        <rFont val="Arial"/>
        <family val="2"/>
      </rPr>
      <t xml:space="preserve">
Além disso, a empresa conta com sete colaboradores temporários contratados por empresas terceirizadas, dois parceiros pessoas jurídicas e três estagiários. Existem quatro aprendizes que são contratados pelo CAMP Oeste, instituição parceira responsável pela gestão do programa de aprendizagem e pela formalização dos contratos.</t>
    </r>
    <r>
      <rPr>
        <sz val="13"/>
        <color theme="1"/>
        <rFont val="Arial"/>
        <family val="2"/>
      </rPr>
      <t xml:space="preserve">
As informações são controladas por meio de um sistema da empresa de auditoria de terceiros e o número de prestadores de serviços segue a média dos últimos três anos, não incluindo clientes presentes em nossas operações. </t>
    </r>
  </si>
  <si>
    <t xml:space="preserve"> [GRI 2-9]</t>
  </si>
  <si>
    <t>Estrutura de governança e sua composição</t>
  </si>
  <si>
    <t xml:space="preserve">A estrutura de governança da Melhoramentos é composta por um Conselho de Administração formado por 10 conselheiros - todos sem função executiva -, dos quais cinco são independentes; e por uma Diretoria Executiva composta por dois diretores ao final de 2025. O mandato dos conselheiros é de três anos, com possibilidade de reeleição. Atualmente, o órgão é formado por nove homens e uma mulher, sem a presença de representantes de grupos sociais sub-representados ou de stakeholders externos. Cinco dos conselheiros representam as famílias acionistas da Companhia.
Todos os conselheiros possuem competências relevantes para lidar com os principais impactos estratégicos e operacionais da organização. Os membros trazem experiências robustas em áreas como finanças, estratégia, governança, gestão de riscos, desenvolvimento imobiliário, recursos humanos, sustentabilidade e inovação, garantindo que as decisões sejam fundamentadas em conhecimentos especializados e alinhadas aos objetivos da companhia.
A maioria dos conselheiros possui função executiva, de consultoria ou ocupa cargos em conselhos de outras empresas. Essas atividades são exercidas em conformidade com o normativo interno da Melhoramentos, que regula potenciais conflitos de interesses e estipula os requisitos de dedicação de tempo, assegurando que as responsabilidades com a Melhoramentos sejam devidamente cumpridas.
O Conselho de Administração conta com dois Comitês Permanentes, que se reúnem com periodicidade mínima trimestral. Os coordenadores desses Comitês Permanentes são todos conselheiros independentes:
</t>
  </si>
  <si>
    <t xml:space="preserve">Além dos Comitês Permanentes, há quatro Comitês Consultivos, voltados para o acompanhamento e gestão das unidades de negócios: Editora, Fibras, Real Estate e Novos Negócios. Esses comitês são também integrados por conselheiros e se reúnem com a diretoria conforme necessário, para monitorar temas específicos de cada área de negócio e apoiar na tomada de decisões operacionais. Os coordenadores dos Comitês Consultivos são igualmente conselheiros independentes.
Os Comitês da Melhoramentos não possuem mandato para tomada de decisões nem para supervisão dos demais órgãos de governança, atribuições que são de responsabilidade exclusiva do Conselho de Administração. Cada comitê, dentro de sua área de competência, tem a função de formular recomendações, que são então submetidas ao Conselho para deliberação e aprovação por maioria de votos.
</t>
  </si>
  <si>
    <t xml:space="preserve"> [GRI 2-10]</t>
  </si>
  <si>
    <t>Nomeação e seleção para o mais alto órgão de governança</t>
  </si>
  <si>
    <t xml:space="preserve">De acordo com o Estatuto Social, o Conselho de Administração é composto por no mínimo 4 e no máximo 10 membros, sendo que 50% devem ser externos e independentes. Esses membros são eleitos e podem ser destituídos a qualquer momento pela Assembleia Geral, com mandato unificado de três anos, sendo permitida a reeleição. O mandato vigente se encerra na Assembleia Geral Ordinária (AGO) prevista para abril de 2028.
Os critérios para nomeação e seleção dos membros do Conselho de Administração seguem os requisitos mínimos estabelecidos pela legislação vigente. Na contratação de conselheiros independentes, que representam 50% de um Conselho composto por 10 membros, foi utilizada assessoria especializada. O processo buscou atrair profissionais com trajetória profissional sólida, excelência acadêmica comprovada e liderança reconhecida em suas respectivas áreas de atuação.
A independência é assegurada por meio da inclusão de membros externos e independentes, enquanto as competências técnicas dos conselheiros são cuidadosamente avaliadas para assegurar que o Conselho disponha de conhecimentos relevantes para os principais impactos e desafios estratégicos da organização.
</t>
  </si>
  <si>
    <t xml:space="preserve"> [GRI 2-12]</t>
  </si>
  <si>
    <t>Papel desempenhado pelo mais alto órgão de governança na supervisão da gestão dos impactos</t>
  </si>
  <si>
    <r>
      <rPr>
        <b/>
        <sz val="18"/>
        <color theme="1"/>
        <rFont val="Arial"/>
        <family val="2"/>
      </rPr>
      <t>Encontro Estratégico Anual do Conselho de Administração</t>
    </r>
    <r>
      <rPr>
        <sz val="12"/>
        <color theme="1"/>
        <rFont val="Arial"/>
        <family val="2"/>
      </rPr>
      <t xml:space="preserve">
</t>
    </r>
    <r>
      <rPr>
        <sz val="14"/>
        <color theme="1"/>
        <rFont val="Arial"/>
        <family val="2"/>
      </rPr>
      <t>O Conselho de Administração da Melhoramentos realiza, anualmente, um encontro presencial com duração de três dias. Este evento, que conta também com a participação da Diretoria Executiva, é dedicado à análise dos principais desafios e oportunidades da organização, com foco na definição de diretrizes para o próximo ciclo estratégico. A iniciativa reforça o compromisso da Companhia com a governança corporativa de excelência, a construção coletiva de valor e a visão de longo prazo.</t>
    </r>
  </si>
  <si>
    <t xml:space="preserve"> [GRI 2-13]</t>
  </si>
  <si>
    <t xml:space="preserve"> Delegação de responsabilidade pela gestão de impactos</t>
  </si>
  <si>
    <r>
      <t xml:space="preserve">O Conselho de Administração, como o mais alto órgão de governança, delega a gestão dos impactos da organização na economia, no meio ambiente e nas pessoas a executivos e outros colaboradores com atribuições específicas.
</t>
    </r>
    <r>
      <rPr>
        <b/>
        <sz val="13"/>
        <color theme="1"/>
        <rFont val="Arial"/>
        <family val="2"/>
      </rPr>
      <t>Responsável pela economia</t>
    </r>
    <r>
      <rPr>
        <sz val="13"/>
        <color theme="1"/>
        <rFont val="Arial"/>
        <family val="2"/>
      </rPr>
      <t xml:space="preserve">
A responsabilidade pela gestão dos impactos econômicos é atribuída ao Diretor Executivo de Gestão e Novos Negócios, que se reporta diretamente ao CEO (Presidente) e participa ativamente do Comitê Financeiro, Riscos e Auditoria (CFINS), garantindo que as decisões estratégicas estejam alinhadas às boas práticas financeiras e econômicas.
</t>
    </r>
    <r>
      <rPr>
        <b/>
        <sz val="13"/>
        <color theme="1"/>
        <rFont val="Arial"/>
        <family val="2"/>
      </rPr>
      <t>Responsáveis por pessoas e meio ambiente</t>
    </r>
    <r>
      <rPr>
        <sz val="13"/>
        <color theme="1"/>
        <rFont val="Arial"/>
        <family val="2"/>
      </rPr>
      <t xml:space="preserve">
A gestão dos impactos sobre as pessoas e o meio ambiente é conduzida por uma Diretora dedicada, também nomeada após aprovação do Conselho de Administração, seguindo os mesmos trâmites aplicados ao CFO. Essa executiva é responsável por assegurar a implementação de políticas e iniciativas que minimizem riscos e promovam práticas sustentáveis e socialmente responsáveis.
A supervisão e acompanhamento desses impactos são realizados de forma rotineira, com relatórios periódicos apresentados ao Conselho de Administração sempre que necessário para tomada de decisões estratégicas ou ajustes nas diretrizes organizacionais.</t>
    </r>
  </si>
  <si>
    <t xml:space="preserve"> [GRI 2-14]</t>
  </si>
  <si>
    <t>O Conselho de Administração, como o mais alto órgão de governança da empresa, é responsável por analisar e aprovar as informações contidas no Relato de Sustentabilidade, incluindo os temas materiais. Esse processo é conduzido em duas etapas, conforme o disposto no Regimento do Conselho de Administração e no Regimento dos Comitês Permanentes.
Inicialmente, o Comitê de Pessoas, Governança e Sustentabilidade (CPES) realiza uma análise detalhada do relato. Durante essa etapa, o comitê examina as informações fornecidas pela Diretoria Jurídica, Pessoas e Sustentabilidade, solicitando esclarecimentos adicionais e propondo eventuais ajustes ou melhorias. Uma vez aprovada a versão final pelo CPES, o comitê emite uma recomendação formal para a aprovação do documento.
Na segunda instância, o Conselho de Administração revisa a versão final do relato durante uma de suas reuniões ordinárias. Os conselheiros analisam se o conteúdo está em conformidade com as diretrizes estratégicas e os padrões de transparência e governança corporativa da empresa. Após essa revisão, e caso não haja pendências, o relato é aprovado formalmente pelos membros do Conselho.</t>
  </si>
  <si>
    <t xml:space="preserve"> [GRI 2-15]</t>
  </si>
  <si>
    <t xml:space="preserve"> Conflito de interesses</t>
  </si>
  <si>
    <r>
      <t xml:space="preserve">Os conflitos de interesse são gerenciados por meio de diretrizes claras definidas no </t>
    </r>
    <r>
      <rPr>
        <b/>
        <sz val="13"/>
        <color theme="1"/>
        <rFont val="Arial"/>
        <family val="2"/>
      </rPr>
      <t>Código de Ética e Conduta</t>
    </r>
    <r>
      <rPr>
        <sz val="13"/>
        <color theme="1"/>
        <rFont val="Arial"/>
        <family val="2"/>
      </rPr>
      <t xml:space="preserve"> e em uma norma interna específica de Conflitos de Interesse. Essas políticas estabelecem procedimentos para identificação, declaração e mitigação de situações que possam comprometer a imparcialidade nas decisões empresariais.
O processo inclui a obrigatoriedade de declaração de potenciais conflitos por parte de colaboradores, gestores e conselheiros, que devem comunicar formalmente qualquer situação que possa influenciar suas decisões profissionais. Essa comunicação é revisada pelo Comitê de Ética ou, em situações mais complexas, pelo Conselho de Administração, que orienta as ações de mitigação necessárias.
Além disso, a empresa reforça esses conceitos por meio de treinamentos periódicos, abrangendo colaboradores e parceiros estratégicos, como fornecedores. Durante esses treinamentos, são apresentados exemplos práticos e boas práticas de prevenção, visando a conscientização e o alinhamento com os princípios éticos da organização. A auditoria interna também desempenha um papel importante, monitorando o cumprimento das políticas e identificando eventuais situações não conformes.
Eventuais conflitos de interesse são tratados e revelados aos stakeholders de acordo com as políticas internas da empresa, incluindo o Código de Ética e Conduta e a norma interna Conflitos de Interesse. Esses documentos estabelecem procedimentos para identificação, registro e comunicação de situações que envolvam participação cruzada em órgãos de administração, participação acionária cruzada, existência de acionistas controladores e transações com partes relacionadas.
Conforme essas diretrizes, qualquer situação que represente risco de conflito é formalmente reportada e analisada pelas instâncias competentes, como o Comitê de Ética ou o Conselho de Administração, que define as medidas corretivas ou preventivas necessárias.
</t>
    </r>
  </si>
  <si>
    <t xml:space="preserve"> [GRI 2-16]</t>
  </si>
  <si>
    <r>
      <t>As preocupações cruciais da organização são comunicadas ao Conselho de Administração (CA) de forma estruturada durante as Reuniões Ordinárias e por meio dos Comitês Permanentes, que desempenham um papel estratégico no monitoramento e na supervisão dos principais temas de governança corporativa. Esses comitês incluem o Comitê de Estratégia e Transformação (CEST), o Comitê de Finanças, Auditoria e Riscos (CFIN) e o Comitê de Pessoas, Governança e Sustentabilidade (CPES).
Essas instâncias de governança asseguram a discussão contínua sobre assuntos estratégicos, financeiros, de risco e ESG, além de oferecerem 
recomendações fundamentais para orientar as decisões do Conselho. Dentro desse processo, destaca-se a apresentação formal da matriz de riscos 
corporativos, atualizada e debatida em profundidade.</t>
    </r>
    <r>
      <rPr>
        <strike/>
        <sz val="13"/>
        <color rgb="FFFF0000"/>
        <rFont val="Arial"/>
        <family val="2"/>
      </rPr>
      <t xml:space="preserve">
</t>
    </r>
    <r>
      <rPr>
        <sz val="13"/>
        <color theme="1"/>
        <rFont val="Arial"/>
        <family val="2"/>
      </rPr>
      <t xml:space="preserve">
O Conselho analisa o cenário de risco atualizado e emite diretrizes sobre mitigação, oportunidades de melhoria e alinhamento 
estratégico. Essa prática permite à organização manter uma governança robusta, com foco no gerenciamento proativo de riscos e na criação de valor 
sustentável, garantindo o cumprimento das metas corporativas e a conformidade regulatória.
</t>
    </r>
    <r>
      <rPr>
        <sz val="13"/>
        <rFont val="Arial"/>
        <family val="2"/>
      </rPr>
      <t xml:space="preserve">
</t>
    </r>
    <r>
      <rPr>
        <b/>
        <sz val="13"/>
        <color rgb="FF0A6621"/>
        <rFont val="Arial"/>
        <family val="2"/>
      </rPr>
      <t>Durante o período de relato, todas as informações relacionadas à compliance foram comunicadas regularmente ao Conselho de Administração (CA), o mais alto órgão de governança da empresa, em todas as Reuniões Ordinárias do Conselho (RCA). Essas preocupações são analisadas em detalhe, especialmente por meio da matriz de riscos corporativos, que constitui um dos principais instrumentos de supervisão estratégica.</t>
    </r>
    <r>
      <rPr>
        <sz val="13"/>
        <color theme="1"/>
        <rFont val="Arial"/>
        <family val="2"/>
      </rPr>
      <t xml:space="preserve">
Atualmente, a matriz de riscos apresenta um total de 25 temas consolidados, que são monitorados e avaliados com base em critérios de impacto, probabilidade e controle. Entre esses, oito riscos foram priorizados devido à sua relevância para o cumprimento dos objetivos estratégicos, financeiros e operacionais da empresa, incluindo tópico relacionados às mudanças climáticas, riscos de incêndio e temas ambientais, todos eles objeto de ampla discussão na alta administração da companhia.</t>
    </r>
  </si>
  <si>
    <t xml:space="preserve"> [GRI 2-17]</t>
  </si>
  <si>
    <t xml:space="preserve"> Conhecimento coletivo do mais alto órgão de governança</t>
  </si>
  <si>
    <r>
      <t xml:space="preserve">O mais alto órgão de governança da empresa, o Conselho de Administração estabeleceu como diretriz estratégica a realização de reuniões especiais e palestras temáticas conduzidas por especialistas renomados do mercado para aprofundar a análise de temas críticos ao negócio. Em 2025, as reuniões estratégicas do Conselho incluiram uma avaliação detalhada dos riscos climáticos e seus impactos nas operações, refletindo a necessidade de uma governança mais proativa e alinhada às tendências globais.
O tema de ESG (Environmental, Social, and Governance) foi incorporado como prioridade nas pautas do Conselho e nas Reuniões de Conselho de Administração (RCA), com a inclusão de discussões estruturadas sobre sustentabilidade, impacto ambiental e responsabilidade social. Como temas de discusões recorrentes, a ação reforça o compromisso do órgão com a supervisão estratégica de riscos não financeiros e de oportunidades de longo prazo.
Complementarmente, os conselheiros, em um esforço individual de aprimoramento, têm investido em formações especializadas e cursos de capacitação voltados a ESG, riscos e sustentabilidade. Essas iniciativas são essenciais para elevar o nível técnico das decisões, fortalecendo o papel de governança no monitoramento de impactos e na criação de valor sustentável para a empresa e seus stakeholders.
Os dados relacionados ao tema são organizados pela área de Sustentabilidade, responsável por consolidar informações estratégicas e operacionais sobre as práticas de sustentabilidade, governança e responsabilidade social, garantindo a integração dessas métricas nos processos de gestão e tomada de decisão. A área trabalha em estreita colaboração com Recursos Humanos (RH), Gerência de Governança, Compliance e área de Comunicação, bem como outros departamentos operacionais e estratégicos. </t>
    </r>
    <r>
      <rPr>
        <sz val="13"/>
        <rFont val="Arial"/>
        <family val="2"/>
      </rPr>
      <t>Juntas, essas áreas organizam e monitoram os indicadores, estruturando iniciativas voltadas à gestão de riscos ambientais, desenvolvimento social interno e externo, compliance regulatório e políticas de transparência.</t>
    </r>
    <r>
      <rPr>
        <sz val="13"/>
        <color theme="1"/>
        <rFont val="Arial"/>
        <family val="2"/>
      </rPr>
      <t xml:space="preserve">
</t>
    </r>
    <r>
      <rPr>
        <sz val="13"/>
        <rFont val="Arial"/>
        <family val="2"/>
      </rPr>
      <t xml:space="preserve">
A área de Sustentabilidade também é responsável pela elaboração de relatórios periódicos, que incluem a apresentação de métricas de impacto e resultados, tanto em nível interno (reuniões com a alta direção) quanto em nível externo (relatórios anuais e outras comunicações institucionais). Com essa abordagem colaborativa e sistemática, a empresa fortalece sua capacidade de gerir os desafios e oportunidades relacionados a ESG, promovendo uma estratégia que agrega valor sustentável ao negócio.</t>
    </r>
  </si>
  <si>
    <t xml:space="preserve"> [GRI 2-18]</t>
  </si>
  <si>
    <r>
      <t xml:space="preserve">O Conselho de Administração, mais alto órgão de governança, foi avaliado em 2023 pela Korn Ferry de forma 100% independente. A Korn Ferry realiza avaliações de Conselhos de Administração com foco em fortalecer a governança, assegurar supervisão estratégica e promover alinhamento às melhores práticas globais. A análise abrange a estrutura e composição do Conselho, avaliando a diversidade de perfis, qualificação e equilíbrio entre conselheiros independentes, internos e externos. Também examina o desempenho da liderança, especialmente o presidente do Conselho, quanto à condução de reuniões e ao engajamento nas decisões estratégicas.
Outro ponto crítico é a supervisão da estratégia e dos riscos, garantindo o acompanhamento contínuo da performance organizacional, controle de 
riscos e alinhamento às metas estratégicas. A Korn Ferry avalia também a eficácia do Conselho em monitorar os impactos econômicos, ambientais 
e sociais da organização, incluindo metas de sustentabilidade, políticas de compliance e responsabilidade social.
Por fim, o relacionamento do Conselho com a alta gestão é analisado, destacando a comunicação e a supervisão do desempenho executivo, bem como o acompanhamento de planos de sucessão. O processo inclui feedbacks, educação continuada dos conselheiros e recomendações para melhorias, visando assegurar um Conselho de Administração eficaz, preparado para desafios estratégicos e atento aos impactos ESG.
</t>
    </r>
    <r>
      <rPr>
        <b/>
        <sz val="16"/>
        <color rgb="FF0A6621"/>
        <rFont val="Arial"/>
        <family val="2"/>
      </rPr>
      <t xml:space="preserve">                                                                          A próxima avaliação deverá ser realizada em 2026</t>
    </r>
    <r>
      <rPr>
        <b/>
        <sz val="13"/>
        <color rgb="FF0A6621"/>
        <rFont val="Arial"/>
        <family val="2"/>
      </rPr>
      <t>.</t>
    </r>
  </si>
  <si>
    <t xml:space="preserve"> [GRI 2-19]</t>
  </si>
  <si>
    <t xml:space="preserve"> Políticas de remuneração</t>
  </si>
  <si>
    <r>
      <rPr>
        <b/>
        <sz val="13"/>
        <color rgb="FF0A6621"/>
        <rFont val="Arial"/>
        <family val="2"/>
      </rPr>
      <t>Bônus de atração ou pagamentos de incentivos ao recrutamento</t>
    </r>
    <r>
      <rPr>
        <sz val="13"/>
        <color rgb="FF0A6621"/>
        <rFont val="Arial"/>
        <family val="2"/>
      </rPr>
      <t xml:space="preserve">
Podem ser decididos em Diretoria o pagamento de "Hiring Bônus" no momento de contratação. Em 2025, foi pago um bônus de contratação vinculado à permanência de uma executiva por um período de tempo na empresa.  
</t>
    </r>
    <r>
      <rPr>
        <b/>
        <sz val="13"/>
        <color rgb="FF0A6621"/>
        <rFont val="Arial"/>
        <family val="2"/>
      </rPr>
      <t>Pagamento por Rescisão</t>
    </r>
    <r>
      <rPr>
        <sz val="13"/>
        <color rgb="FF0A6621"/>
        <rFont val="Arial"/>
        <family val="2"/>
      </rPr>
      <t xml:space="preserve">
Como todos os Diretores são CLT, as rescisões podem ser por término de contrato, sem justa causa ou por pedido de demissão. O cálculo é feito pela ADP - Sistema Terceirizado de Folha de Pagamento e conferido pela equipe de Folha de Pagamento da Melhoramentos. Os prazos são cumpridos rigorosamente conforme a legislação local aplicável. Em 2025, foram feitos cinco pagamentos de rescisão para a diretoria. 
</t>
    </r>
    <r>
      <rPr>
        <b/>
        <sz val="13"/>
        <color rgb="FF0A6621"/>
        <rFont val="Arial"/>
        <family val="2"/>
      </rPr>
      <t>Devolução de Bônus ou Incentivos</t>
    </r>
    <r>
      <rPr>
        <sz val="13"/>
        <color rgb="FF0A6621"/>
        <rFont val="Arial"/>
        <family val="2"/>
      </rPr>
      <t xml:space="preserve">
Nos casos de um alto investimento à educação de um colaborador, é firmado um acordo para esse investimento e a garantia do emprego por um prazo determinado, após a conclusão do curso. Em 2025, nenhum Diretor ou CEO teve esse incentivo concedido. </t>
    </r>
  </si>
  <si>
    <t xml:space="preserve"> [GRI 2-20]</t>
  </si>
  <si>
    <t>A remuneração da alta liderança é discutida e deliberada nas reuniões do Conselho de Administração, embasadas em estudos de mercado ou análises de consultorias independentes especializadas em remuneração. 
Para a remuneração geral dos colaboradores, a Melhoramentos adota uma Tabela Salarial com grupos de acordo com a complexidade de cada cargo. Os salários podem estar entre 80% - 100% - 120% de cada faixa. Anualmente, recebemos pesquisas salariais de consultorias externas indenpendentes para adquação dos salários e faixas salariais. 
O Comitê de Pessoas tem participação na estratégia de remununeração e benefícios da Melhoramentos. Alguns exemplos: validação do programa de remuneração variável de curto prazo para os Executivos, desenho do programa de incentivo de longo prazo para os Executivos, propostas de redesenhos de benefícios como seguro de vida, previdência privada, veículos, etc.</t>
  </si>
  <si>
    <t xml:space="preserve"> [GRI 2-21]</t>
  </si>
  <si>
    <t xml:space="preserve"> Proporção da remuneração total anual</t>
  </si>
  <si>
    <r>
      <rPr>
        <sz val="13"/>
        <rFont val="Arial"/>
        <family val="2"/>
      </rPr>
      <t>Para o cálculo da proporção da remuneração total anual, foram considerados os colaboradores ativos entre os meses de janeiro a dezembro de 2025, sendo excluídos dos cálculo  aprendizes e trabalhadores temporários. Os conselheiros também foram incluídos na composição da média.  A variação entre os anos de 2024 e 2025 está diretamente relacionada ao reajuste salarial ocorrido em dezembro de 2024, bem como ao pagamento de remuneração variável (PLR).</t>
    </r>
    <r>
      <rPr>
        <sz val="13"/>
        <color rgb="FFFF0000"/>
        <rFont val="Arial"/>
        <family val="2"/>
      </rPr>
      <t xml:space="preserve">
</t>
    </r>
  </si>
  <si>
    <t>Proporção entre a remuneração total anual do indivíduo mais bem pago da organização e a remuneração total anual média de todos os empregados (excluindo-se o mais bem pago)</t>
  </si>
  <si>
    <t>66x</t>
  </si>
  <si>
    <t>Proporção entre o aumento percentual na remuneração total anual do indivíduo mais bem pago da organização e o aumento percentual médio na remuneração total anual de todos os empregados (excluindo-se o mais bem pago)</t>
  </si>
  <si>
    <t xml:space="preserve"> [GRI 2-23]</t>
  </si>
  <si>
    <t xml:space="preserve"> Compromissos de política</t>
  </si>
  <si>
    <t>a. relatar a proporção entre a remuneração total anual do indivíduo mais bem pago da organização e a remuneração total anual média de todos os empregados (excluindo-se o mais bem pago);</t>
  </si>
  <si>
    <t>b. relatar a proporção entre o aumento percentual na remuneração total anual do indivíduo mais bem pago da organização e o aumento percentual médio na</t>
  </si>
  <si>
    <t>remuneração total anual de todos os empregados (excluindo-se o mais bem pago)</t>
  </si>
  <si>
    <t xml:space="preserve"> [GRI 2-22]</t>
  </si>
  <si>
    <t>Mensagem da administração</t>
  </si>
  <si>
    <t xml:space="preserve"> [GRI 2-24]</t>
  </si>
  <si>
    <t xml:space="preserve"> Incorporação de compromissos de política</t>
  </si>
  <si>
    <r>
      <rPr>
        <sz val="13"/>
        <color rgb="FF000000"/>
        <rFont val="Arial"/>
        <family val="2"/>
      </rPr>
      <t>A organização possui, para cada uma de suas atividades-chave, políticas e procedimentos específicos em que estão detalhadas as condutas esperadas, fazendo-se sempre referência ao Código de Ética e Conduta. Cada colaborador possui uma descrição de cargo específico, onde são definidas suas responsabilidades, inclusive em relação à supervisão e treinamento de suas equipes, bem como sua obrigação de cumprir com as políticas e treinamentos.</t>
    </r>
    <r>
      <rPr>
        <sz val="13"/>
        <rFont val="Arial"/>
        <family val="2"/>
      </rPr>
      <t xml:space="preserve"> A área Jurídica e Compliance é responsável pela implementação e monitoramento do cumprimento das políticas e o nível mais alto da organização responsável por supervisionar a implementação é o Comitê de Ética. </t>
    </r>
    <r>
      <rPr>
        <sz val="13"/>
        <color rgb="FF000000"/>
        <rFont val="Arial"/>
        <family val="2"/>
      </rPr>
      <t xml:space="preserve">
A estratégia da empresa é definida com base nos compromissos que devem ser assumidos para garantir aderência aos mais altos princípios ESG, nos termos de seu Estatuto Social, Regimentos do Conselho de Administração e seus Comitês. Todo assunto trazido ao Conselho de Administração é analisado desde uma perspectiva ESG. O Conselho de Administração é responsável por aprovar as políticas da empresa, que são desenvolvidas e escritas, também, desde um ponto de vista ESG. 
Os procedimentos, definidos pela Diretoria, incorporam em sua redação e nos treinamentos as mesmas métricas e princípios gerais definidos pelo Conselho e Diretoria. O Plano Everest (planejamento estratégico da empresa, que prevê as ações para manter o que temos e para crescer nos negócios atuais e em novos negócios), foi concebido e implementado também com base nos princípios ESG. 
   </t>
    </r>
    <r>
      <rPr>
        <b/>
        <sz val="14"/>
        <color rgb="FFEF8353"/>
        <rFont val="Arial"/>
        <family val="2"/>
      </rPr>
      <t>Uma das métricas para definição de remuneração variável de curto prazo da alta liderança é o engajamento das equipes, atrelados ao S do ESG.</t>
    </r>
    <r>
      <rPr>
        <sz val="13"/>
        <color rgb="FF000000"/>
        <rFont val="Arial"/>
        <family val="2"/>
      </rPr>
      <t xml:space="preserve">   
A empresa tem políticas que cuidam também de suas relações de negócios com seus fornecedores e demais stakeholders, como o Código de Responsabilidade Socioambiental para Fornecedores, Código de Ética e Conduta, Política Anticorrupção para Contratação e Análise de Conformidade de Terceiros, etc. Nossos colaboradores são treinados para entender o conteúdo dessas políticas e aplicá-las em todas as suas relações com os demais stakeholders. 
Todos os colaboradores, ao assumirem seu posto, são treinados com base no Código de Ética e Conduta e demais políticas relevantes para sua área de atuação. Anualmente, ou quando as políticas são atualizadas, novos treinamentos são realizados. Cada gestor, em relação à sua equipe, também organiza treinamentos específicos, com base nos compromissos estratégicos da empresa. De maneira mais geral, cada colaborador tem um</t>
    </r>
    <r>
      <rPr>
        <sz val="13"/>
        <rFont val="Arial"/>
        <family val="2"/>
      </rPr>
      <t xml:space="preserve"> PDI em que</t>
    </r>
    <r>
      <rPr>
        <sz val="13"/>
        <color rgb="FF000000"/>
        <rFont val="Arial"/>
        <family val="2"/>
      </rPr>
      <t xml:space="preserve">, também anualmente, são definidos treinamentos e formações que podem ajudá-lo em sua performance e, também, na aderência à cultura e compromissos da empresa. </t>
    </r>
  </si>
  <si>
    <t>Clique aqui para acessar nossas políticas</t>
  </si>
  <si>
    <t xml:space="preserve"> [GRI 2-25]</t>
  </si>
  <si>
    <t xml:space="preserve"> [GRI 2-26]</t>
  </si>
  <si>
    <t>A estrutura de integridade da Melhoramentos baseia-se na proximidade da liderança, que atua como a primeira referência para colaboradores e parceiros na aplicação do Código de Ética e Conduta. Para suporte adicional, o Comitê de Ética pode ser acionado, enquanto preocupações que demandem anonimato são direcionadas a um canal de denúncias externo e independente.
Esses mecanismos são acessíveis a todo o ecossistema da empresa, incluindo prestadores de serviços, parceiros e a comunidade. O processo garante segurança e imparcialidade: as informações recebidas pelo canal externo passam por uma triagem autônoma antes de serem enviadas ao Comitê de Ética. Este órgão, por sua vez, realiza uma análise técnica e multidisciplinar para assegurar o endereçamento adequado de cada questão, implementando os mecanismos de resposta e correção cabíveis.</t>
  </si>
  <si>
    <t>Clique aqui para acessar o Código de Ética</t>
  </si>
  <si>
    <t xml:space="preserve"> [GRI 2-28]</t>
  </si>
  <si>
    <r>
      <t>Rede Brasil do Pacto Global - https://www.pactoglobal.org.br/</t>
    </r>
    <r>
      <rPr>
        <sz val="13"/>
        <color rgb="FFFF0000"/>
        <rFont val="Arial"/>
        <family val="2"/>
      </rPr>
      <t xml:space="preserve">
</t>
    </r>
    <r>
      <rPr>
        <sz val="13"/>
        <rFont val="Arial"/>
        <family val="2"/>
      </rPr>
      <t xml:space="preserve">Associação Brasileira de Embalagens em Papel (Empapel) - https://empapel.org.br/
Agência de Desenvolvimento de Monte Verde e Região (MOVE) - https://monteverde.org.br/move/
</t>
    </r>
    <r>
      <rPr>
        <sz val="13"/>
        <color theme="1"/>
        <rFont val="Arial"/>
        <family val="2"/>
      </rPr>
      <t>Associação Brasileira Técnica de Celulose e Papel (ABTCP) - https://www.abtcp.org.br/
Associação Indústria Brasileira de Árvores (Ibá) - https://iba.org/
Centro das indústrias do Estado de São Paulo - https://www.ciesp.com.br/
Instituto de Pesquisas e Estudos Florestais (IPEF) - https://www.ipef.br/</t>
    </r>
    <r>
      <rPr>
        <strike/>
        <sz val="13"/>
        <color rgb="FFFF0000"/>
        <rFont val="Arial"/>
        <family val="2"/>
      </rPr>
      <t xml:space="preserve">
</t>
    </r>
    <r>
      <rPr>
        <sz val="13"/>
        <color theme="1"/>
        <rFont val="Arial"/>
        <family val="2"/>
      </rPr>
      <t xml:space="preserve">Associação Brasileira de Difusão do Livro (ABDL) - https://abdl.com.br/
Câmara Brasil-Alemanha - https://www.ahkbrasilien.com.br/
Câmara Brasileira do Livro (CBL) - https://www.cbl.org.br/
Associação Nacional de Livrarias (ANL) - https://www.anl.org.br/v1/
Associação Brasileira de Direitos Reprográficos (ABDR) - http://www.abdr.org.br/site/
</t>
    </r>
    <r>
      <rPr>
        <strike/>
        <sz val="13"/>
        <color rgb="FFFF0000"/>
        <rFont val="Arial"/>
        <family val="2"/>
      </rPr>
      <t xml:space="preserve">
</t>
    </r>
    <r>
      <rPr>
        <sz val="13"/>
        <color theme="1"/>
        <rFont val="Arial"/>
        <family val="2"/>
      </rPr>
      <t xml:space="preserve">
</t>
    </r>
  </si>
  <si>
    <t xml:space="preserve"> [GRI 2-30]</t>
  </si>
  <si>
    <t>100% dos colaboradores CLT da Melhoramentos são cobertos pelos acordos coletivos de negociação coletiva, conforme categoria. 
Do total de empregados em tempo parcial e integral, conselheiros, temporários, estagiários e aprendizes, 94% são cobertos pelas negociações coletivas sindicais.</t>
  </si>
  <si>
    <t xml:space="preserve"> [GRI 203-1]</t>
  </si>
  <si>
    <t xml:space="preserve"> Investimentos em infraestrutura e apoio a serviços</t>
  </si>
  <si>
    <t xml:space="preserve"> [GRI 203-2]</t>
  </si>
  <si>
    <r>
      <t>Por meio de projetos e iniciativas, buscamos impactar positivamente no desenvolvimento econômico das regiões onde estão localizadas nossas unidades produtivas e florestais, em especial no município de Camanducaia e distrito de Monte Verde. Em 2025, realizamos dois importantes projetos na região:
- Inauguração de uma nova fábrica voltada</t>
    </r>
    <r>
      <rPr>
        <sz val="13"/>
        <rFont val="Arial"/>
        <family val="2"/>
      </rPr>
      <t xml:space="preserve"> para produção de embalagens, com a geração de novos empregos.
- Expansão energética da fábrica de fibras, ampliando</t>
    </r>
    <r>
      <rPr>
        <sz val="13"/>
        <color theme="1"/>
        <rFont val="Arial"/>
        <family val="2"/>
      </rPr>
      <t xml:space="preserve"> a capacidade de fornecimento de energia e </t>
    </r>
    <r>
      <rPr>
        <sz val="13"/>
        <rFont val="Arial"/>
        <family val="2"/>
      </rPr>
      <t>assegurando maior qualidade e confi</t>
    </r>
    <r>
      <rPr>
        <sz val="13"/>
        <color theme="1"/>
        <rFont val="Arial"/>
        <family val="2"/>
      </rPr>
      <t xml:space="preserve">abilidade ao município de Camanducaia.
</t>
    </r>
    <r>
      <rPr>
        <b/>
        <sz val="16"/>
        <color rgb="FF0A6621"/>
        <rFont val="Arial"/>
        <family val="2"/>
      </rPr>
      <t xml:space="preserve">                                 </t>
    </r>
    <r>
      <rPr>
        <b/>
        <sz val="18"/>
        <color rgb="FF0A6621"/>
        <rFont val="Arial"/>
        <family val="2"/>
      </rPr>
      <t>A Melhoramentos conta com diversos projetos sociais e ambientais, com impactos indiretos. Entre os principais estão:</t>
    </r>
  </si>
  <si>
    <t xml:space="preserve">
</t>
  </si>
  <si>
    <t xml:space="preserve"> [GRI 204-1]</t>
  </si>
  <si>
    <t>Compras locais</t>
  </si>
  <si>
    <t xml:space="preserve">% do orçamento de compras gasto com fornecedores locais </t>
  </si>
  <si>
    <t>Locais</t>
  </si>
  <si>
    <t>De outros estados e países</t>
  </si>
  <si>
    <t>O entendimento de fornecedor local é aquele que se encontra até 300km da unidade onde é contratado. As unidades contratantes são Melhoramentos Florestal (compreende a operação de venda de madeira e fibra), Editora, CMSP (Holding, Altea e Novos Negócios) e Biona. 
Em 2025, mantivemos o aumento significativo de compras internacionais em razão da implantação da nova fábrica e da compra de moldes e aditivos primordiais para o funcionamento da Biona.</t>
  </si>
  <si>
    <t xml:space="preserve">  [SASB RR-PP-430a.1_RR-PP-430a.2]</t>
  </si>
  <si>
    <t>Percentual de matérias-primas à base de madeira certificadas para um padrão de compra responsável</t>
  </si>
  <si>
    <t>Percentual de matérias-primas à base de madeira certificadas por tipo de certificação</t>
  </si>
  <si>
    <t>Percentual de materiais à base de fibra de madeira sem certificação de terceira parte, mas que atenda a outros padrões de abastecimento de fibra (%)</t>
  </si>
  <si>
    <r>
      <t xml:space="preserve">A Melhoramentos </t>
    </r>
    <r>
      <rPr>
        <u/>
        <sz val="13"/>
        <color theme="1"/>
        <rFont val="Arial"/>
        <family val="2"/>
      </rPr>
      <t>não possui</t>
    </r>
    <r>
      <rPr>
        <sz val="13"/>
        <color theme="1"/>
        <rFont val="Arial"/>
        <family val="2"/>
      </rPr>
      <t xml:space="preserve"> materiais à base de fibra de madeira sem certificação nos últimos 4 anos</t>
    </r>
  </si>
  <si>
    <t>Percentual de materiais a base de fibra de madeira sem certificação de terceira parte por padrão de abastecimento</t>
  </si>
  <si>
    <t>Quantidade de fibras recicladas e recuperadas adquiridas (toneladas)</t>
  </si>
  <si>
    <t>A Melhoramentos não adquiriu fibras recicladas e recuperadas nos últimos 2 anos.</t>
  </si>
  <si>
    <t xml:space="preserve"> [GRI 205-1]</t>
  </si>
  <si>
    <t xml:space="preserve">Operações avaliadas quanto a riscos relacionados à corrupção </t>
  </si>
  <si>
    <t>Avaliação de Riscos</t>
  </si>
  <si>
    <t>Número total de operações</t>
  </si>
  <si>
    <t xml:space="preserve">Número total de operações avaliadas </t>
  </si>
  <si>
    <t>% de operações avaliadas</t>
  </si>
  <si>
    <r>
      <rPr>
        <b/>
        <sz val="13"/>
        <color rgb="FFEF8353"/>
        <rFont val="Arial"/>
        <family val="2"/>
      </rPr>
      <t xml:space="preserve">Riscos analisados no processo de avaliação de 2025
</t>
    </r>
    <r>
      <rPr>
        <sz val="13"/>
        <color theme="1"/>
        <rFont val="Arial"/>
        <family val="2"/>
      </rPr>
      <t>Risco de falta/</t>
    </r>
    <r>
      <rPr>
        <sz val="13"/>
        <rFont val="Arial"/>
        <family val="2"/>
      </rPr>
      <t xml:space="preserve">não cumprimento da lei anticorrupção pelos stakeholders (colaboradores, fornecedores, clientes, prestadores de serviço, distribuidores), riscos oriundos de relacionamentos/operações com Pessoa Expostas Politicamente (PEPs), riscos oriundos de venda de livros para o governo, com exposição da companhia a eventuais processos públicos/ risco de imagem.	</t>
    </r>
    <r>
      <rPr>
        <sz val="13"/>
        <color theme="1"/>
        <rFont val="Arial"/>
        <family val="2"/>
      </rPr>
      <t xml:space="preserve">			</t>
    </r>
  </si>
  <si>
    <t xml:space="preserve"> [GRI 205-2]</t>
  </si>
  <si>
    <t xml:space="preserve"> Comunicação e capacitação em políticas e procedimentos de combate à corrupção</t>
  </si>
  <si>
    <r>
      <t xml:space="preserve">
Em 2025, os treinamentos de combate à corrupção, código de ética e conduta foram realizados no início do ano em duas turmas de novos colaboradores e também em workshop presencial em uma Unidade Florestal. O Código de Ética e Conduta faz parte do kit de admissão de cada profissional, que assina um termo atestando o recebimento. No ano, a quantidade de horas de treinamento foram menores devido a ajustes internos, mas voltaram à normalidade em 2026 por meio do Comitê de Ética.</t>
    </r>
    <r>
      <rPr>
        <b/>
        <sz val="13"/>
        <rFont val="Arial"/>
        <family val="2"/>
      </rPr>
      <t xml:space="preserve"> </t>
    </r>
  </si>
  <si>
    <r>
      <t>Número total e percentual de colaboradores, membros do órgão de governança e parceiros de negócios aos quais foram comunicados as políticas e os procedimentos de combate à corrupção adotados pela organização.</t>
    </r>
    <r>
      <rPr>
        <b/>
        <sz val="13"/>
        <color rgb="FFFFC000"/>
        <rFont val="Arial"/>
        <family val="2"/>
      </rPr>
      <t xml:space="preserve"> </t>
    </r>
  </si>
  <si>
    <t>Número de pessoas comunicadas</t>
  </si>
  <si>
    <t>Percentual de pessoas comunicadas</t>
  </si>
  <si>
    <t xml:space="preserve">Integrantes do órgão de governança </t>
  </si>
  <si>
    <t>Clique aqui para acessar 
nossas políticas</t>
  </si>
  <si>
    <t>Empregados (total)</t>
  </si>
  <si>
    <t>Presidência</t>
  </si>
  <si>
    <t>Direção</t>
  </si>
  <si>
    <t>Gerência</t>
  </si>
  <si>
    <t>Coordenação</t>
  </si>
  <si>
    <t>Especialistas</t>
  </si>
  <si>
    <t>Administrativo</t>
  </si>
  <si>
    <t>Técnico/Operacional</t>
  </si>
  <si>
    <t>Número total e percentual de empregados e membros do órgão de governança que receberam capacitação em combate à corrupção.</t>
  </si>
  <si>
    <t>Número de pessoas capacitadas</t>
  </si>
  <si>
    <t>Percentual de pessoas capacitadas</t>
  </si>
  <si>
    <t xml:space="preserve"> [GRI 205-3]</t>
  </si>
  <si>
    <t>Casos confirmados de corrupção e medidas tomadas</t>
  </si>
  <si>
    <t xml:space="preserve">Nos últimos três anos, a Melhoramentos não registrou nenhum caso de corrupção, não esteve envolvida em processos relacionados a esse tema e não identificou qualquer irregularidade entre seus parceiros de negócios que pudesse justificar a rescisão de contratos. Esse resultado positivo reflete o compromisso contínuo da empresa com a ética, a integridade e a conformidade com as melhores práticas de governança corporativa.
Como uma empresa de porte médio e com atuação consolidada no mercado, a Melhoramentos adota um posicionamento firme contra qualquer prática ilícita, reforçando sua cultura organizacional pautada na transparência e no cumprimento rigoroso das normas anticorrupção. Apesar do Brasil apresentar desafios no ambiente regulatório e corporativo, nosso histórico demonstra que a aplicação consistente de boas práticas de governança é eficaz na prevenção de irregularidades. Nosso compromisso com a ética vai além do mero cumprimento da legislação vigente, como a Lei Anticorrupção (Lei nº 12.846/2013). Trabalhamos ativamente junto aos nossos colaboradores para criar um ambiente de negócios íntegro e sustentável, minimizando riscos e fortalecendo a confiança de nossos stakeholders.
</t>
  </si>
  <si>
    <r>
      <rPr>
        <sz val="13"/>
        <rFont val="Arial"/>
        <family val="2"/>
      </rPr>
      <t xml:space="preserve">Todas as denúncias podem ser registradas por meio do Canal de Denúncias do companhia. Operado por plataforma externa independente (Contato Seguro), o canal está disponível para qualquer pessoa — colaboradores ou parceiros externos — que podem optar por se identificar ou permanecer anônimos. Todas as denúncias recebidas são encaminhadas ao Comitê de Ética, responsável pela análise e deliberação dos casos. O comitê se reúne mensalmente para avaliar as ocorrências registradas e, quando necessário, definir as medidas cabíveis e os respectivos planos de ação.
A Melhoramentos também incentiva uma cultura de diálogo e confiança. Dessa forma, além do Canal de Denúncias, os colaboradores podem relatar situações ou buscar orientação junto ao seu gestor, à área de Pessoas ou ao Comitê de Ética.
</t>
    </r>
    <r>
      <rPr>
        <sz val="13"/>
        <color rgb="FFFF0000"/>
        <rFont val="Arial"/>
        <family val="2"/>
      </rPr>
      <t xml:space="preserve">
</t>
    </r>
  </si>
  <si>
    <t xml:space="preserve">  [GRI 302-1, SASB RR-PP-130a.1]</t>
  </si>
  <si>
    <t xml:space="preserve">Consumo de energia dentro da organização </t>
  </si>
  <si>
    <t>Consumo total de combustíveis dentro da organização oriundos de fontes não renováveis, inclusive os tipos de combustíveis usados (GJ)</t>
  </si>
  <si>
    <t>FONTES NÃO RENOVÁVEIS</t>
  </si>
  <si>
    <t>Gasolina</t>
  </si>
  <si>
    <t>litros</t>
  </si>
  <si>
    <t>Óleo Diesel</t>
  </si>
  <si>
    <t>FONTES RENOVÁVEIS</t>
  </si>
  <si>
    <t>Etanol</t>
  </si>
  <si>
    <t>CONSUMO DE ENERGIA (GJ)</t>
  </si>
  <si>
    <t>Eletricidade - comprada - mercado livre</t>
  </si>
  <si>
    <t>MWh</t>
  </si>
  <si>
    <t xml:space="preserve">  [GRI 302-4]</t>
  </si>
  <si>
    <r>
      <t xml:space="preserve">Em 2025, não foram identificadas reduções no consumo de energia que tenham sido provenientes de iniciativas de conservação e eficiência energética. Embora ainda não haja iniciativas específicas direcionadas ao tema, a Melhoramentos incentiva maior eficiência na aplicação dos recursos em suas operações. 
</t>
    </r>
    <r>
      <rPr>
        <b/>
        <sz val="13"/>
        <color rgb="FF0A6621"/>
        <rFont val="Arial"/>
        <family val="2"/>
      </rPr>
      <t xml:space="preserve">No ano, a Companhia adquiriu o Certificado I-REC para os escritórios de São Paulo e nas unidades Florestais de Camanducaia, incluindo Biona. </t>
    </r>
  </si>
  <si>
    <t>FONTES</t>
  </si>
  <si>
    <t>Eletricidade - comprada - mercado livre (fábrica)</t>
  </si>
  <si>
    <t>Kw/h</t>
  </si>
  <si>
    <t>Eletricidade - do grid (escritórios, alojamento, escola)</t>
  </si>
  <si>
    <t>GLP (gás de cozinha e empilhadeiras)</t>
  </si>
  <si>
    <t>kg</t>
  </si>
  <si>
    <t xml:space="preserve"> [GRI 303-1]</t>
  </si>
  <si>
    <t xml:space="preserve">Reconhecendo a água como um ativo vital, a Melhoramentos mantém um sistema de gestão hídrica que prioriza a eficiência e a conformidade ambiental. Na unidade industrial, a captação é mista: utiliza-se o Rio Poncianos através de um canal por gravidade e um poço artesiano para o suprimento de todas as atividades.
Todo o descarte gerado passa por uma rigorosa purificação na ETE da companhia antes de ser devolvido ao Rio Jaguari. Para assegurar a integridade do corpo hídrico, monitoramos constantemente a qualidade da água antes e após o ponto de lançamento. Nossa resiliência operacional é garantida por um plano de contingência robusto, capaz de mobilizar desde lagoas de emergência até a redução da produção fabril para evitar qualquer impacto fora dos limites legais.
Além do monitoramento sistemático das bacias hidrográficas em nossas fazendas florestais, asseguramos que o tratamento de efluentes nas demais unidades siga as melhores práticas, seja via concessionárias públicas ou fossas sépticas em zonas rurais. Todo esse processo é validado por análises diárias e laudos trimestrais de laboratórios certificados, assegurando o cumprimento das normas do Ministério da Saúde e do Inmetro.
</t>
  </si>
  <si>
    <r>
      <rPr>
        <b/>
        <sz val="13"/>
        <rFont val="Arial"/>
        <family val="2"/>
      </rPr>
      <t>Cooperação e transparência</t>
    </r>
    <r>
      <rPr>
        <sz val="13"/>
        <rFont val="Arial"/>
        <family val="2"/>
      </rPr>
      <t xml:space="preserve">
A Melhoramentos adota uma postura proativa na gestão de recursos hídricos, integrando-se ao Comitê de Bacias Hidrográficas (PCJ) para deliberar sobre temas de interesse comum entre os usuários da bacia. A transparência das operações é garantida pela Avaliação Socioambiental, realizada a cada três anos nas unidades de Levantina, Santa Marina e Caieiras, cujos resultados são consolidados no Relatório de Impactos Socioeconômicos-Ambientais e no Resumo Público do Plano de Manejo Florestal.
</t>
    </r>
    <r>
      <rPr>
        <b/>
        <sz val="13"/>
        <rFont val="Arial"/>
        <family val="2"/>
      </rPr>
      <t xml:space="preserve">Pesquisa e Engajamento
</t>
    </r>
    <r>
      <rPr>
        <sz val="13"/>
        <rFont val="Arial"/>
        <family val="2"/>
      </rPr>
      <t xml:space="preserve">A companhia mantém colaborações constantes com universidades para o desenvolvimento de estudos sobre o tratamento de água e efluentes. Além disso, promove a abertura de suas instalações à comunidade, permitindo que o público conheça de perto seus processos industriais e de conservação.
</t>
    </r>
    <r>
      <rPr>
        <b/>
        <sz val="13"/>
        <rFont val="Arial"/>
        <family val="2"/>
      </rPr>
      <t xml:space="preserve">Monitoramento e Manejo </t>
    </r>
    <r>
      <rPr>
        <sz val="13"/>
        <rFont val="Arial"/>
        <family val="2"/>
      </rPr>
      <t xml:space="preserve">
Para a Melhoramentos Florestal, a conservação hídrica é indissociável do manejo sustentável. O monitoramento das condições ambientais abrange desde microbacias até bacias hidrográficas completas, indo além das obrigações legais ao analisar corpos d'água a montante e a jusante da planta industrial e das áreas de plantio. Complementarmente, são realizadas vistorias técnicas antes e depois de cada operação, além de diagnósticos em áreas de conservação, buscando antecipar riscos e mitigar impactos naturais ou operacionais. 
Nessas avaliações são considerados aspectos ambientais como: 
           - Condições das nascentes, corpos d’água e áreas destinadas à conservação e preservação.
           - Evidência de distúrbios diversos (como queimadas, vendavais, deslizamentos, enchentes, longos períodos de estiagem, presença de resíduos, entre outros). 
           - Presença de processos erosivos que possam gerar impactos negativos.
           - Condição das estradas e obras de drenagem de águas pluviais.
           - Possíveis alterações advindas das operações florestais. 
Além dos cuidados dedicados ao meio ambiente em suas operações, a Melhoramentos também apoia e permite a realização de projetos e pesquisas científicas voltados a temática ambiental em suas unidades de manejo, uma vez que entende que estes contribuem com a sociedade e ampliam a visão da empresa diante das contribuições que a pesquisa traz.
</t>
    </r>
    <r>
      <rPr>
        <sz val="13"/>
        <color rgb="FFFF0000"/>
        <rFont val="Arial"/>
        <family val="2"/>
      </rPr>
      <t xml:space="preserve"> 
</t>
    </r>
  </si>
  <si>
    <t xml:space="preserve"> [GRI 303-2]</t>
  </si>
  <si>
    <t xml:space="preserve">O sistema de tratamento de efluentes da Melhoramentos é projetado para assegurar que o retorno da água ao meio ambiente ocorra dentro dos mais rigorosos padrões de segurança. Na ETE, os efluentes enfrentam um processo robusto que combina etapas físicas, químicas e biológicas (anaeróbias e aeróbias), tratando inclusive os resíduos domésticos previamente processados em fossas sépticas.
O descarte final segue as diretrizes da DN COPAM/CERH-MG nº 08/2022, que classifica o corpo receptor como Classe II. Para validar a eficiência desse processo, laboratórios credenciados realizam auditorias trimestrais que avaliam desde a carga poluidora inicial até o impacto final no curso d'água. Esse monitoramento é estratégico, pois analisa pontos antes (montante) e depois (jusante) do lançamento, respeitando as variações sazonais de vazão (períodos secos e chuvosos).
Os indicadores monitorados — que incluem DBO, DQO, oxigênio dissolvido e nutrientes como fósforo e nitrogênio — garantem a manutenção da biodiversidade e da qualidade ambiental do corpo hídrico receptor, reforçando o compromisso da empresa com a transparência e a conformidade legal exigida por sua Licença de Operação.
</t>
  </si>
  <si>
    <t>Ponto de coleta</t>
  </si>
  <si>
    <t>Parâmetros Analisados</t>
  </si>
  <si>
    <t>Entrada e Saída da ETE</t>
  </si>
  <si>
    <t>pH, vazão média, sólidos (sedimentáveis e suspensos totais), DBO e DQO (com respectivas eficiências de redução), óleos e graxas (minerais e vegetais/animais), surfactantes, fósforo total e nitrogênio amoniacal.</t>
  </si>
  <si>
    <t>Montante e Jusante</t>
  </si>
  <si>
    <t>Oxigênio dissolvido, turbidez, cor real/verdadeira, fósforo, nitrogênio amoniacal, sólidos suspensos totais e sólidos dissolvidos totais.</t>
  </si>
  <si>
    <t xml:space="preserve"> [GRI 303-4]</t>
  </si>
  <si>
    <r>
      <t xml:space="preserve">Na Melhoramentos, o descarte predominante de efluentes tratados ocorre em águas superficiais. Paralelamente, a companhia gerencia descartes em águas subterrâneas originados de sistemas pluviais e fossas sépticas, adaptando a logística de cada unidade operacional. Em 2025, registrou-se uma redução no volume total de descarte, resultado direto de melhorias nos processos de controle e destinação. Segundo análises da equipe da Estação de Tratamento de Efluentes (ETE), esse desempenho está associado a dois fatores principais:
</t>
    </r>
    <r>
      <rPr>
        <b/>
        <sz val="13"/>
        <color theme="1"/>
        <rFont val="Arial"/>
        <family val="2"/>
      </rPr>
      <t>Otimização do fluxo:</t>
    </r>
    <r>
      <rPr>
        <sz val="13"/>
        <color theme="1"/>
        <rFont val="Arial"/>
        <family val="2"/>
      </rPr>
      <t xml:space="preserve"> a utilização estratégica da lagoa de contenção de efluentes ao longo do ano permitiu a retenção de aproximadamente 300 m³ de efluente.
</t>
    </r>
    <r>
      <rPr>
        <b/>
        <sz val="13"/>
        <color theme="1"/>
        <rFont val="Arial"/>
        <family val="2"/>
      </rPr>
      <t>Gestão de Resíduos:</t>
    </r>
    <r>
      <rPr>
        <sz val="13"/>
        <color theme="1"/>
        <rFont val="Arial"/>
        <family val="2"/>
      </rPr>
      <t xml:space="preserve"> houve um aumento na destinação de lodo para a compostagem — material composto predominantemente por água —, o que reduziu a necessidade de descarte líquido nos sistemas convencionais.
Quanto à infraestrutura local, em Caieiras, a água fornecida pela Sabesp retorna ao solo via fossas, enquanto o recurso extraído de poço para o viveiro de mudas é direcionado ao sistema pluvial. Já nas unidades de Levantina e Bragança Paulista, o modelo de descarte via fossas sépticas é o padrão utilizado, sendo que nesta última o suprimento de água é garantido por caminhões-pipa.</t>
    </r>
  </si>
  <si>
    <t>Unidade</t>
  </si>
  <si>
    <t>Descarte total de água</t>
  </si>
  <si>
    <t>m³</t>
  </si>
  <si>
    <t xml:space="preserve">  Água de superficie</t>
  </si>
  <si>
    <t>m³/h</t>
  </si>
  <si>
    <t xml:space="preserve">  Água subterrânea</t>
  </si>
  <si>
    <t xml:space="preserve">  Água do mar</t>
  </si>
  <si>
    <t xml:space="preserve">  Água de terceiros</t>
  </si>
  <si>
    <t xml:space="preserve"> [GRI 303-5 + RR-PP-140a.1 e RR-PP-140a.2]</t>
  </si>
  <si>
    <t>A ausência de riscos hídricos na última avaliação reflete a robustez da gestão da Melhoramentos, que posiciona o tema como prioridade dentro do seu Comitê de Pessoas, Governança e Sustentabilidade (CPES). Localizada em uma zona estratégica de cabeceira de bacia, a companhia exerce um papel fundamental na proteção ambiental, monitorando e preservando integralmente 819 nascentes em suas propriedades.
Essa atuação preventiva é complementada pelo controle tecnológico na Estação de Tratamento de Efluentes, onde os padrões de descarte são verificados diariamente. Tais práticas reafirmam o compromisso da organização com a melhoria contínua e a segurança hídrica, garantindo que nossas operações sigam fortalecendo a resiliência dos ecossistemas locais. O pequeno aumento no consumo, quando comparado ao ano anterior, se deve a maior produção de fibras em 2025.</t>
  </si>
  <si>
    <t xml:space="preserve">Consumo total </t>
  </si>
  <si>
    <t>Consumo em zonas de estresse hídrico</t>
  </si>
  <si>
    <t>N/A</t>
  </si>
  <si>
    <t xml:space="preserve">  [GRI 304-1]</t>
  </si>
  <si>
    <t>Unidades operacionais próprias, arrendadas ou administradas dentro ou nas adjacências de áreas de proteção e áreas de alto valor para biodiversidade situadas fora das áreas protegidas</t>
  </si>
  <si>
    <t>UNIDADE LEVANTINA</t>
  </si>
  <si>
    <t xml:space="preserve">A unidade de Levantina, em Camanducaia (MG), compreende 11.258,72 hectares, dos quais mais de 58% (6.575,43 ha) são dedicados à conservação. Dentro desse montante, destacam-se 3.702,65 hectares reconhecidos como Áreas de Alto Valor de Conservação (AAVC) integrantes da APA Fernão Dias. As florestas nativas da unidade operam como reguladores essenciais, protegendo bacias hidrográficas e controlando a erosão. A unidade abriga 695 nascentes catalogadas, reforçando sua importância estratégica para a segurança hídrica regional.
Em 2023, a empresa consolidou seu compromisso com a biodiversidade ao homologar a RPPN Parque Levantina junto ao  Instituto Estadual de Florestas (IEF). Com 2.300 hectares, esta é a 5ª maior reserva particular de Minas Gerais, protegendo remanescentes vitais de Mata Atlântica que integram o Sistema Cantareira.
</t>
  </si>
  <si>
    <r>
      <t xml:space="preserve">
</t>
    </r>
    <r>
      <rPr>
        <b/>
        <sz val="13"/>
        <color rgb="FFF08456"/>
        <rFont val="Arial"/>
        <family val="2"/>
      </rPr>
      <t>Monitoramento de Biodiversidade (ciclo 2025)</t>
    </r>
    <r>
      <rPr>
        <sz val="13"/>
        <rFont val="Arial"/>
        <family val="2"/>
      </rPr>
      <t xml:space="preserve">
</t>
    </r>
    <r>
      <rPr>
        <b/>
        <sz val="13"/>
        <rFont val="Arial"/>
        <family val="2"/>
      </rPr>
      <t xml:space="preserve">Fauna: </t>
    </r>
    <r>
      <rPr>
        <sz val="13"/>
        <rFont val="Arial"/>
        <family val="2"/>
      </rPr>
      <t xml:space="preserve">realização de 12 campanhas de monitoramento que registraram 27 espécies de mamíferos de médio e grande porte, distribuídas em 18 famílias e 8 ordens. Destaca-se a presença do muriqui-do-sul (Brachyteles arachnoides), espécie endêmica e criticamente ameaçada. (Tapirus terrestris), o mão-pelada (Procyon cancrivorus), o lobo-guará (Chrysocyon brachyurus), além do tatu-de-rabo-mole (Cabassous unicinctus), do bugio (Alouatta guariba), da lebre-europeia (Lepus europaeus) e do preá (Cavia sp.), registrados nas AAVCs Poncianos, Selado e Alto do Pinho. O registro de espécies inéditas indica que ainda existem espécies presentes na área de estudo que não foram detectadas anteriormente, evidenciando, assim, a importância da continuidade dos estudos na região.
</t>
    </r>
    <r>
      <rPr>
        <b/>
        <sz val="13"/>
        <rFont val="Arial"/>
        <family val="2"/>
      </rPr>
      <t xml:space="preserve">
Flora: </t>
    </r>
    <r>
      <rPr>
        <sz val="13"/>
        <rFont val="Arial"/>
        <family val="2"/>
      </rPr>
      <t>foram amostradas 59 espécies pertencentes a 32 famílias botânicas. Das espécies encontradas, três são classificadas como vulneráveis: Araucaria angustifolia (Bertol.) Kuntze, Melanoxylon brauna Schott, Ocotea odorifera (Vell.) Rohwer. Definida como espécie-alvo nos monitoramentos anteriores, em 2025 a campanha teve como foco a Araucaria angustifolia. Ao todo foram amostrados 86 indivíduos da espécie, em uma área basal de 12,96 m2 dentro das três AAVCs da Unidade Levantina.
A Melhoramentos realiza o manejo florestal responsável. As práticas de conservação das matas nativas, além dos corredores para animais e das nascentes em suas propriedades, propiciam o registro de espécies raras e em extinção nas florestas da companhia.</t>
    </r>
  </si>
  <si>
    <t>UNIDADE FLORESTAL</t>
  </si>
  <si>
    <r>
      <t xml:space="preserve">A unidade de Caieiras (SP), que integra operações florestais e administrativas, abrange uma área total de 4.197,67 hectares. Deste montante, 1.255,45 ha (30%) são dedicados à conservação de matas nativas (APP, RL e AAVC). 
Com uma localização estratégica, Caieiras tem a sobreposição de três Unidades de Conservação: a APA Cajamar, o Parque Estadual do Juquery e o Refúgio de Vida Silvestre Anhanguera. Além disso, a área abriga 113 nascentes catalogadas e protege a recém-caracterizada AAVC 6 (Fornos de Cal), uma área de 0,70 ha que preserva atributos de valor cultural e histórico.
</t>
    </r>
    <r>
      <rPr>
        <b/>
        <sz val="13"/>
        <color rgb="FFF08456"/>
        <rFont val="Arial"/>
        <family val="2"/>
      </rPr>
      <t xml:space="preserve">Monitoramento da Biodiversidade (ciclo 2025)
</t>
    </r>
    <r>
      <rPr>
        <sz val="13"/>
        <rFont val="Arial"/>
        <family val="2"/>
      </rPr>
      <t xml:space="preserve">
</t>
    </r>
    <r>
      <rPr>
        <b/>
        <sz val="13"/>
        <rFont val="Arial"/>
        <family val="2"/>
      </rPr>
      <t xml:space="preserve">Fauna (Aves): </t>
    </r>
    <r>
      <rPr>
        <sz val="13"/>
        <rFont val="Arial"/>
        <family val="2"/>
      </rPr>
      <t xml:space="preserve">a última campanha identificou 28 espécies. O histórico acumulado de três monitoramentos soma 79 espécies de aves, distribuídas em 30 famílias.
</t>
    </r>
    <r>
      <rPr>
        <b/>
        <sz val="13"/>
        <rFont val="Arial"/>
        <family val="2"/>
      </rPr>
      <t xml:space="preserve">Fauna (Mamíferos): </t>
    </r>
    <r>
      <rPr>
        <sz val="13"/>
        <rFont val="Arial"/>
        <family val="2"/>
      </rPr>
      <t xml:space="preserve">foram registradas nove espécies ao longo do estudo. Destacam-se duas classificadas como "Em Perigo" (EN): o veado-mateiro (Mazama cf. americana) na lista estadual e o tapeti (Sylvilagus brasiliensis) na lista global da IUCN. Foram avistadas espécies dependentes de florestas preservadas, como o sagui (Callithrix sp.).
</t>
    </r>
    <r>
      <rPr>
        <b/>
        <sz val="13"/>
        <rFont val="Arial"/>
        <family val="2"/>
      </rPr>
      <t xml:space="preserve">Flora: </t>
    </r>
    <r>
      <rPr>
        <sz val="13"/>
        <rFont val="Arial"/>
        <family val="2"/>
      </rPr>
      <t xml:space="preserve">o levantamento de 2025 catalogou 49 espécies arbóreas de 26 famílias. A família Fabaceae apresentou a maior riqueza (9 espécies), seguida por Euphorbiaceae, Sapindaceae, Meliaceae e Myrtaceae.
</t>
    </r>
  </si>
  <si>
    <r>
      <rPr>
        <b/>
        <sz val="13"/>
        <rFont val="Arial"/>
        <family val="2"/>
      </rPr>
      <t>Os fornos de cal</t>
    </r>
    <r>
      <rPr>
        <sz val="13"/>
        <rFont val="Arial"/>
        <family val="2"/>
      </rPr>
      <t xml:space="preserve">
Esses fornos de cal são estruturas históricas remanescentes de uma fase importante da expansão industrial de São Paulo e eram responsáveis pela produção de cal virgem, produto fundamental para a construção civil na capital paulista no final do século XIX.</t>
    </r>
  </si>
  <si>
    <t>UNIDADE SANTA MARINA</t>
  </si>
  <si>
    <r>
      <t xml:space="preserve">
A Unidade Santa Marina, situada em Bragança Paulista (SP), possui uma extensão total de 643,23 hectares, reservando 148,72 hectares exclusivamente para a conservação de ecossistemas terrestres. 
A unidade desempenha um papel estratégico na proteção ambiental, apresentando sobreposições com as APAs Piracicaba-Juqueri-Mirim (Área II) e Sistema Cantareira. Com 11 nascentes catalogadas, as matas nativas da unidade são fundamentais para a proteção de bacias hidrográficas e a mitigação de processos erosivos.
</t>
    </r>
    <r>
      <rPr>
        <sz val="12"/>
        <color rgb="FFF08456"/>
        <rFont val="Arial"/>
        <family val="2"/>
      </rPr>
      <t xml:space="preserve">
</t>
    </r>
    <r>
      <rPr>
        <b/>
        <sz val="12"/>
        <color rgb="FFF08456"/>
        <rFont val="Arial"/>
        <family val="2"/>
      </rPr>
      <t xml:space="preserve">Monitoramento de Biodiversidade (ciclo 2025)
</t>
    </r>
    <r>
      <rPr>
        <sz val="12"/>
        <color theme="1"/>
        <rFont val="Arial"/>
        <family val="2"/>
      </rPr>
      <t xml:space="preserve">
</t>
    </r>
    <r>
      <rPr>
        <b/>
        <sz val="12"/>
        <color theme="1"/>
        <rFont val="Arial"/>
        <family val="2"/>
      </rPr>
      <t>Avifauna:</t>
    </r>
    <r>
      <rPr>
        <sz val="12"/>
        <color theme="1"/>
        <rFont val="Arial"/>
        <family val="2"/>
      </rPr>
      <t xml:space="preserve"> foram identificadas 63 espécies de aves. Das onze espécies-alvo definidas para o monitoramento, oito foram registradas, com destaque para a choquinha-lisa e o chocão-carijó, que figuraram entre as mais frequentes da campanha.
</t>
    </r>
    <r>
      <rPr>
        <b/>
        <sz val="12"/>
        <color theme="1"/>
        <rFont val="Arial"/>
        <family val="2"/>
      </rPr>
      <t>Mastofauna:</t>
    </r>
    <r>
      <rPr>
        <sz val="12"/>
        <color theme="1"/>
        <rFont val="Arial"/>
        <family val="2"/>
      </rPr>
      <t xml:space="preserve"> o levantamento registrou oito espécies de mamíferos. Destaca-se a presença de três felinos classificados como "Vulneráveis" na lista estadual de espécies ameaçadas: a jaguatirica (Leopardus pardalis), o gato-do-mato-pequeno (Leopardus guttulus) e a onça-parda (Puma concolor).
</t>
    </r>
    <r>
      <rPr>
        <b/>
        <sz val="12"/>
        <color theme="1"/>
        <rFont val="Arial"/>
        <family val="2"/>
      </rPr>
      <t xml:space="preserve">Flora: </t>
    </r>
    <r>
      <rPr>
        <sz val="12"/>
        <color theme="1"/>
        <rFont val="Arial"/>
        <family val="2"/>
      </rPr>
      <t>em uma amostragem de 3.000 m², foram catalogados 351 indivíduos de 59 espécies arbóreas. As famílias Myrtaceae, Fabaceae, Lauraceae e Meliaceae apresentaram a maior representatividade, com destaque para espécies como a canjerana e a capororoca.</t>
    </r>
  </si>
  <si>
    <t xml:space="preserve">					
						</t>
  </si>
  <si>
    <t xml:space="preserve"> [GRI 304-2]</t>
  </si>
  <si>
    <t xml:space="preserve"> Impactos significativos de atividades, produtos e serviços na biodiversidade</t>
  </si>
  <si>
    <t xml:space="preserve"> [GRI 304-3]</t>
  </si>
  <si>
    <t xml:space="preserve"> Habitats protegidos ou restaurados</t>
  </si>
  <si>
    <r>
      <t xml:space="preserve">A Melhoramentos mantém um compromisso rigoroso com a preservação ambiental, distribuindo suas áreas de conservação entre três unidades estratégicas:
</t>
    </r>
    <r>
      <rPr>
        <b/>
        <sz val="13"/>
        <color rgb="FF000000"/>
        <rFont val="Arial"/>
        <family val="2"/>
      </rPr>
      <t xml:space="preserve">Unidade Levantina (Camanducaia, MG): </t>
    </r>
    <r>
      <rPr>
        <sz val="13"/>
        <color rgb="FF000000"/>
        <rFont val="Arial"/>
        <family val="2"/>
      </rPr>
      <t xml:space="preserve">dos 6.575,43 hectares destinados à conservação, 3.702,65 hectares são classificados como Áreas de Alto Valor de Conservação (AAVC) e 2.300 hectares compõem uma Reserva Particular do Patrimônio Natural (RPPN).
</t>
    </r>
    <r>
      <rPr>
        <b/>
        <sz val="13"/>
        <color rgb="FF000000"/>
        <rFont val="Arial"/>
        <family val="2"/>
      </rPr>
      <t>Unidade Florestal de Caieiras (SP):</t>
    </r>
    <r>
      <rPr>
        <sz val="13"/>
        <color rgb="FF000000"/>
        <rFont val="Arial"/>
        <family val="2"/>
      </rPr>
      <t xml:space="preserve"> 1.255,45 hectares dedicados à preservação.
</t>
    </r>
    <r>
      <rPr>
        <b/>
        <sz val="13"/>
        <color rgb="FF000000"/>
        <rFont val="Arial"/>
        <family val="2"/>
      </rPr>
      <t>Unidade Santa Marina (Bragança Paulista, SP):</t>
    </r>
    <r>
      <rPr>
        <sz val="13"/>
        <color rgb="FF000000"/>
        <rFont val="Arial"/>
        <family val="2"/>
      </rPr>
      <t xml:space="preserve"> 148,72 hectares de áreas protegidas.
A integridade dessas áreas consolidadas é garantida por meio de monitoramentos constantes, rondas patrimoniais, treinamentos específicos, procedimentos operacionais padronizados e a atuação de uma brigada de incêndio dedicada. No que tange à recuperação de ecossistemas, as ações são orientadas pelo Projeto Técnico de Recomposição da Flora (PTRF), que define as metodologias de restauração. É importante ressaltar que todas as áreas foram delimitadas e aprovadas pelos órgãos ambientais competentes e pelo organismo certificador.
Como resultado do trabalho contínuo de eliminação de espécies exóticas em Áreas de Preservação Permanente (APP), a empresa logrou a recuperação de 375,78 hectares entre 2010 e 2025, permitindo o pleno desenvolvimento da vegetação nativa. Esta iniciativa integra o PTRF e cumpre as condicionantes do licenciamento ambiental da companhia.
</t>
    </r>
    <r>
      <rPr>
        <b/>
        <sz val="13"/>
        <color rgb="FFF08456"/>
        <rFont val="Arial"/>
        <family val="2"/>
      </rPr>
      <t>Parcerias e Pesquisa</t>
    </r>
    <r>
      <rPr>
        <sz val="13"/>
        <color rgb="FF000000"/>
        <rFont val="Arial"/>
        <family val="2"/>
      </rPr>
      <t xml:space="preserve">
Com o objetivo de aprimorar continuamente a proteção e a restauração de habitats, a empresa estabelece parcerias estratégicas com instituições de ensino e centros de pesquisa científica, buscando identificar as melhores práticas e inovações para a conservação da biodiversidade.</t>
    </r>
  </si>
  <si>
    <t xml:space="preserve">   [GRI 305-1, 305-2, 305-3, 305-4 + SASB  RR-PP-110a.1 e RR-PP-110a.2, RR-PP-120a.1]</t>
  </si>
  <si>
    <t xml:space="preserve">  Emissões diretas (escopo 1) e indiretas (escopo 2) de gases de efeito estufa (GEE) e intensidade</t>
  </si>
  <si>
    <t>Escopo 1</t>
  </si>
  <si>
    <t>Emissões diretas (Escopo 1)</t>
  </si>
  <si>
    <t>CO2, CH4, N2O, HCFC</t>
  </si>
  <si>
    <t>Emissões biogênicas de CO2</t>
  </si>
  <si>
    <t>Escopo 2</t>
  </si>
  <si>
    <t>Emissões diretas (Escopo 2)</t>
  </si>
  <si>
    <t>Escopo 3</t>
  </si>
  <si>
    <t>Emissões indiretas (Escopo 3)</t>
  </si>
  <si>
    <t>Estoque de Carbono</t>
  </si>
  <si>
    <r>
      <t>Estoque de carbono nas áreas florestais (tCO</t>
    </r>
    <r>
      <rPr>
        <b/>
        <vertAlign val="subscript"/>
        <sz val="13"/>
        <color theme="0"/>
        <rFont val="Arial"/>
        <family val="2"/>
      </rPr>
      <t>2</t>
    </r>
    <r>
      <rPr>
        <b/>
        <sz val="13"/>
        <color theme="0"/>
        <rFont val="Arial"/>
        <family val="2"/>
      </rPr>
      <t>e)</t>
    </r>
  </si>
  <si>
    <t>Estoque em áreas de florestas plantadas</t>
  </si>
  <si>
    <t>Estoque em áreas de vegetação nativa</t>
  </si>
  <si>
    <t>Estoque total de carbono florestal</t>
  </si>
  <si>
    <t xml:space="preserve"> [GRI 306-1]</t>
  </si>
  <si>
    <r>
      <t xml:space="preserve">As operações florestais (Bragança Paulista, Camanducaia e Caieiras), juntamente com a planta industrial e a Estação de Tratamento de Efluentes (ETE) de Camanducaia, geram resíduos de Classe 1 (Perigosos) — como óleos, graxas, estopas, baterias e embalagens de agrotóxicos — além de lodo industrial. Para garantir a segurança ambiental, adotamos protocolos rigorosos de armazenamento:
</t>
    </r>
    <r>
      <rPr>
        <b/>
        <sz val="13"/>
        <color theme="1"/>
        <rFont val="Arial"/>
        <family val="2"/>
      </rPr>
      <t xml:space="preserve">   Resíduos Classe 1:</t>
    </r>
    <r>
      <rPr>
        <sz val="13"/>
        <color theme="1"/>
        <rFont val="Arial"/>
        <family val="2"/>
      </rPr>
      <t xml:space="preserve"> são acondicionados em galpões impermeabilizados, cobertos e equipados com sistemas de contenção para prevenir vazamentos.
</t>
    </r>
    <r>
      <rPr>
        <b/>
        <sz val="13"/>
        <color theme="1"/>
        <rFont val="Arial"/>
        <family val="2"/>
      </rPr>
      <t xml:space="preserve">   Lodo da ETE:</t>
    </r>
    <r>
      <rPr>
        <sz val="13"/>
        <color theme="1"/>
        <rFont val="Arial"/>
        <family val="2"/>
      </rPr>
      <t xml:space="preserve"> armazenado em caçambas cobertas sobre base impermeável, com contenção específica para o chorume.
</t>
    </r>
    <r>
      <rPr>
        <b/>
        <sz val="13"/>
        <color theme="1"/>
        <rFont val="Arial"/>
        <family val="2"/>
      </rPr>
      <t xml:space="preserve">   Logística e Destinação:</t>
    </r>
    <r>
      <rPr>
        <sz val="13"/>
        <color theme="1"/>
        <rFont val="Arial"/>
        <family val="2"/>
      </rPr>
      <t xml:space="preserve"> a coleta, o transporte e a destinação final são realizados exclusivamente por empresas licenciadas, assegurando conformidade integral com 
   a legislação vigente.
</t>
    </r>
    <r>
      <rPr>
        <b/>
        <sz val="13"/>
        <color theme="1"/>
        <rFont val="Arial"/>
        <family val="2"/>
      </rPr>
      <t>Avaliação de Impactos e Metodologia</t>
    </r>
    <r>
      <rPr>
        <sz val="13"/>
        <color theme="1"/>
        <rFont val="Arial"/>
        <family val="2"/>
      </rPr>
      <t xml:space="preserve">
A organização identifica e classifica os impactos significativos da geração de resíduos por meio de uma metodologia estruturada, integrada ao nosso Sistema de Gestão Ambiental. Esta análise abrange desde as entradas e atividades operacionais até as saídas do processo produtivo, utilizando critérios como: volume e periculosidade, potencial de contaminação e severidade, probabilidade de ocorrência e relevância legal e impactos financeiros e reputacionais.
Os resíduos considerados significativos — devido ao alto volume, periculosidade ou exigências legais — são objeto de monitoramento contínuo. Esse controle é viabilizado pela aplicação de checklists rigorosos, gestão do armazenamento, garantia de destinação adequada e auditorias periódicas, assegurando a mitigação de riscos em toda a cadeia de custódia.                                                                                           </t>
    </r>
  </si>
  <si>
    <t xml:space="preserve"> [GRI 306-2]</t>
  </si>
  <si>
    <r>
      <t xml:space="preserve">Nas atividades de manejo florestal, a companhia prioriza a conservação do ecossistema por meio do cultivo mínimo e do plantio direto. Nestas práticas, os resíduos florestais são mantidos nas quadras colhidas para proteger o solo contra processos erosivos, enriquecer suas propriedades nutricionais e favorecer a fixação de carbono. Para dar suporte às equipes de campo, as áreas de vivência contam com banners educativos e lixeiras identificadas que asseguram a segregação correta na fonte. Enquanto os resíduos orgânicos são destinados de forma segura em estruturas de PVC e enterrados, os resíduos de Classe 1 são armazenados em recipientes específicos para posterior coleta por empresas homologadas. Complementando a gestão de campo, a Melhoramentos realiza a logística reversa de embalagens de agrotóxicos e mantém o compromisso contínuo de reduzir a geração de resíduos através de soluções inovadoras.
Na planta industrial, a gestão é centralizada em uma unidade de armazenamento dedicada aos resíduos perigosos. Alinhada aos princípios da economia circular, a empresa comercializa a varredura da fábrica para reaproveitamento e encaminha sucatas ferrosas, não ferrosas, papéis e plásticos para reciclagem. Além disso, o lodo da Estação de Tratamento de Efluentes (ETE) e os resíduos orgânicos do refeitório são destinados à compostagem. O gerenciamento do lodo conta com uma infraestrutura de segurança composta por uma área impermeável para o acondicionamento temporário de caçambas, equipada com canaletas de contenção que direcionam qualquer eventual vazamento diretamente de volta ao sistema de tratamento da unidade.
Internamente, a cultura de redução de impactos reflete-se em medidas práticas no cotidiano dos colaboradores. No refeitório, a substituição de copos descartáveis por utensílios permanentes e a instalação de bebedouros estratégicos contribuem diretamente para a diminuição do volume de resíduos plásticos gerados. Dessa forma, a integração entre o manejo técnico no campo e o rigor operacional na indústria consolida uma gestão ambiental robusta, voltada tanto para a eficiência produtiva quanto para a preservação dos recursos naturais.
</t>
    </r>
    <r>
      <rPr>
        <b/>
        <sz val="13"/>
        <color rgb="FFEF8353"/>
        <rFont val="Arial"/>
        <family val="2"/>
      </rPr>
      <t>Homologação de Fornecedores Críticos</t>
    </r>
    <r>
      <rPr>
        <sz val="13"/>
        <color theme="1"/>
        <rFont val="Arial"/>
        <family val="2"/>
      </rPr>
      <t xml:space="preserve">
A homologação dos fornecedores de resíduos acontece por meio do preenchimento de Questionário de Avaliação Ambiental, verificação de suas licenças e, eventualmente, visitas às suas instalações. Para esses fornecedores, a empresa monitora a validade das licenças ambientais e a destinação final dos resíduos via sistema MTR. 
A Melhoramentos busca constantemente manter relacionamentos sustentáveis e transparentes com seus fornecedores, incentivando-os ao desenvolvimento contínuo. Os critérios de homologação são baseados em aspectos técnicos, operacionais e financeiros. A avaliação busca assegurar a integridade na relação com os fornecedores, além de promover o compartilhamento de conhecimentos, diretrizes e valores, assim como estimular o envolvimento em práticas de responsabilidade socioambientais. 
Compartilhamos com os nossos fornecedores o Código de Responsabilidade Socioambiental para que possam ter conhecimento do compromisso socioambiental da Melhoramentos na condução de todas suas ações e atividades, destacando e ratificando que preza pelo ambiente de trabalho saudável, seguro, com interações respeitosas e com responsabilidade social e ambiental. 
Por meio de uma cláusula no contrato, fornecedores, seus contratados e subcontratados, assumem o compromisso e a responsabilidade de observar e cumprir as condições ali estabelecidas, que refletem os princípios éticos, morais e legais, que devem nortear a sua conduta. Este código representa um passo importante para a gestão da sustentabilidade na cadeia de valor da Companhia.</t>
    </r>
  </si>
  <si>
    <t xml:space="preserve">Clique aqui para conhecer o Código de Responsabilidade Socioambiental para Fornecedores  </t>
  </si>
  <si>
    <t xml:space="preserve">   [GRI 306-3, 306-4, 306-5]</t>
  </si>
  <si>
    <t xml:space="preserve">  Resíduos gerados, resíduos não destinados para disposição final, resíduos destinados para disposição final</t>
  </si>
  <si>
    <t xml:space="preserve">A Melhoramentos incorpora os princípios da economia circular em suas operações, transformando a gestão de resíduos em um ciclo de reaproveitamento. Na unidade produtiva de Camanducaia (MG), a maior parte dos resíduos gerados, como o lodo da Estação de Tratamento de Efluentes (ETE) e os descartes orgânicos do refeitório, é enviada para compostagem. Esse modelo estende-se ao manejo florestal, onde os insumos provenientes das florestas plantadas são reaproveitados como compostos nutritivos que retornam ao solo. Para sustentar essas práticas, a coleta seletiva está plenamente implantada em todas as unidades, sendo reforçada por treinamentos periódicos sobre a correta segregação e destinação de materiais.
O compromisso com o impacto ambiental mínimo reflete-se em estratégias específicas para cada localidade. Na sede administrativa em São Paulo, um contrato especializado garante a máxima eficiência no reaproveitamento, eliminando o envio de rejeitos para aterros sanitários. Nas demais unidades, embora a prioridade seja a reciclagem e a compostagem, os rejeitos sanitários remanescentes são rigorosamente segregados e encaminhados para aterros sanitários licenciados. </t>
  </si>
  <si>
    <t xml:space="preserve">O perfil de geração da companhia é composto majoritariamente por resíduos de origem florestal, como serragem e cascas de madeira, seguidos por materiais recicláveis, como papelão, plásticos e sucatas metálicas. A gestão abrange ainda o lodo da ETE, resíduos de caixas de gordura e materiais de escritório. Em menor escala, a empresa gerencia com rigor os resíduos de Classe 1, que incluem itens provenientes do ambulatório, óleos lubrificantes, estopas contaminadas e baterias, assegurando que cada categoria receba o tratamento técnico e legal exigido para a preservação ambiental. O aumento está especialmente associado a uma maior quantidade de lodo destinado a compostagem. </t>
  </si>
  <si>
    <t>(em toneladas)</t>
  </si>
  <si>
    <t>2024</t>
  </si>
  <si>
    <t>Para cada operação de recuperação ou disposição, especifique se é feita:</t>
  </si>
  <si>
    <t>Resíduos perigosos</t>
  </si>
  <si>
    <t>Dentro da organização</t>
  </si>
  <si>
    <t>Fora da organização</t>
  </si>
  <si>
    <t>Resíduos não destinados à disposição final</t>
  </si>
  <si>
    <t>Preparação para reutilização</t>
  </si>
  <si>
    <t>Reciclagem</t>
  </si>
  <si>
    <t>Coprocessamento</t>
  </si>
  <si>
    <t>Resíduos destinados à disposição final</t>
  </si>
  <si>
    <t>-</t>
  </si>
  <si>
    <t>Confinamento em aterro</t>
  </si>
  <si>
    <t>Resíduos não perigosos</t>
  </si>
  <si>
    <t>5,63</t>
  </si>
  <si>
    <t>Compostagem</t>
  </si>
  <si>
    <t>Incineração (com recuperação de energia)</t>
  </si>
  <si>
    <t>Incineração (sem recuperação de energia)</t>
  </si>
  <si>
    <t>Outras operações de eliminação</t>
  </si>
  <si>
    <t xml:space="preserve">   [GRI 308-1] [GRI 414-1]</t>
  </si>
  <si>
    <t xml:space="preserve"> Novos fornecedores selecionados com base em critérios ambientais
 Novos fornecedores selecionados com base em critérios sociais</t>
  </si>
  <si>
    <t>A Melhoramentos consolidou sua governança na cadeia de suprimentos em novembro de 2021, com a aprovação do Código de Responsabilidade Socioambiental para Fornecedores pelo Conselho de Administração. Desde então, a companhia compartilha e ratifica seus compromissos com um ambiente de trabalho saudável, 
seguro e pautado por interações respeitosas e sustentáveis. Esse compromisso é formalizado por meio de cláusulas contratuais específicas, nas quais 
fornecedores, contratados e subcontratados assumem a responsabilidade de cumprir princípios éticos, morais e legais que devem nortear sua conduta.
A operacionalização dessa política ocorre por meio da definição de critérios ambientais técnicos, estabelecidos conforme a natureza da atividade executada 
pelo parceiro. Requisitos como o Auto de Vistoria do Corpo de Bombeiros (AVCB), o Cadastro Técnico Federal (CTF) e licenciamentos ambientais específicos 
são determinados pelas áreas técnicas e assegurados pelo departamento de Suprimentos durante os processos de homologação.
Complementando essa estrutura, a empresa iniciou em 2024 o desenvolvimento de uma estratégia dedicada ao engajamento de fornecedores, focada na inclusão progressiva da temática ESG (Ambiental, Social e Governança) nos processos de seleção e contratação. Dessa forma, a Melhoramentos busca alinhar toda a sua rede de valor aos mais elevados padrões de responsabilidade socioambiental.</t>
  </si>
  <si>
    <t xml:space="preserve">   [GRI 401-1]</t>
  </si>
  <si>
    <t>Número total e taxa de novas contratações de empregados, discriminados por faixa etária, gênero e região</t>
  </si>
  <si>
    <t>Novas contratações</t>
  </si>
  <si>
    <t>Número de novas contratações</t>
  </si>
  <si>
    <t>Taxa de novas contratações</t>
  </si>
  <si>
    <t>Por faixa etária</t>
  </si>
  <si>
    <t>93</t>
  </si>
  <si>
    <t>Menos de 30 anos</t>
  </si>
  <si>
    <t>De 30 a 50 anos</t>
  </si>
  <si>
    <t>Acima de 50 anos</t>
  </si>
  <si>
    <t>Por gênero</t>
  </si>
  <si>
    <t>Homens</t>
  </si>
  <si>
    <t>Mulheres</t>
  </si>
  <si>
    <t>Por localidade</t>
  </si>
  <si>
    <t>Caieiras (SP)</t>
  </si>
  <si>
    <t>Bragança Paulista (SP)</t>
  </si>
  <si>
    <t>Cajamar (SP)</t>
  </si>
  <si>
    <t>Camanducaia (MG)</t>
  </si>
  <si>
    <t>São Paulo (SP) - escritório central</t>
  </si>
  <si>
    <t>*A unidade de Cajamar foi descontinuada em 2024.</t>
  </si>
  <si>
    <t>Número total de demissões e taxa de rotatividade de empregados, discriminados por faixa etária, gênero e região</t>
  </si>
  <si>
    <t>Número de demissões</t>
  </si>
  <si>
    <t>Taxa de rotatividade</t>
  </si>
  <si>
    <t xml:space="preserve"> [GRI 401-2]</t>
  </si>
  <si>
    <t>A Melhoramentos oferece um pacote abrangente de benefícios que contempla todos os seus colaboradores, sendo que, para profissionais temporários, o fornecimento pode ser viabilizado diretamente pelas agências de emprego. Adaptada às particularidades de cada unidade de negócio ou localidade, a estrutura de benefícios inclui horários flexíveis para atividades compatíveis e day off de aniversário para todo o quadro de colaboradores.
O suporte à família e ao bem-estar é priorizado por meio de planos de saúde familiar, assistência odontológica e seguro de vida, além de auxílios específicos como auxílio-creche, suporte para filhos com deficiência e auxílio para compra de material escolar. Complementam o pacote iniciativas voltadas ao suporte alimentar e datas comemorativas, como o vale-alimentação, cesta de Natal concedida via crédito extra e a entrega de brinquedos para filhos e filhas dos colaboradores.</t>
  </si>
  <si>
    <t xml:space="preserve"> [GRI 401-3]</t>
  </si>
  <si>
    <t>%</t>
  </si>
  <si>
    <t>Número total de empregados com direito a tirar licença maternidade/paternidade</t>
  </si>
  <si>
    <t xml:space="preserve">  Homens</t>
  </si>
  <si>
    <t xml:space="preserve">  Mulheres</t>
  </si>
  <si>
    <t>Número total de empregados que tiraram licença maternidade/paternidade</t>
  </si>
  <si>
    <t>Número total e taxa de retorno ao trabalho depois do término da licença</t>
  </si>
  <si>
    <t>Taxa</t>
  </si>
  <si>
    <t>Número total de empregados que retornaram ao trabalho depois do término da licença</t>
  </si>
  <si>
    <t>Número total de empregados que retornaram ao trabalho depois do término da licença  e continuaram empregados doze meses após seu retorno</t>
  </si>
  <si>
    <r>
      <rPr>
        <b/>
        <sz val="13"/>
        <color theme="1"/>
        <rFont val="Arial"/>
        <family val="2"/>
      </rPr>
      <t>Informação de contexto:</t>
    </r>
    <r>
      <rPr>
        <sz val="13"/>
        <color theme="1"/>
        <rFont val="Arial"/>
        <family val="2"/>
      </rPr>
      <t xml:space="preserve"> estagiários e Conselheiros não têm direito à licença maternidade/paternidade, somente ao benefício do INSS.</t>
    </r>
  </si>
  <si>
    <t xml:space="preserve">   [GRI 403-1]</t>
  </si>
  <si>
    <t>A gestão de Saúde Ocupacional em todas as unidades da Melhoramentos é regida rigorosamente pela NR-07 (Programa de Controle Médico de Saúde Ocupacional). Na Fazenda Levantina (Camanducaia/MG), que concentra a maior população fixa da companhia, a estrutura de atendimento conta com um médico do trabalho semanalmente e suporte diário de enfermagem em horário administrativo. Além da saúde física, a empresa prioriza o bem-estar psicossocial por meio do convênio Porto Seguro Saúde, que oferece atendimento psicológico sigiloso mediante solicitação direta no ambulatório.
Para a gestão de fornecedores, clientes e parceiros, utilizamos a plataforma Executiva, que assegura a eficácia no controle de riscos, gestão de prontuários e atendimento legal. Todas as empresas contratadas passam por auditorias periódicas para verificação de requisitos de segurança e prevenção de acidentes. A autorização para o início das atividades de terceiros depende da aprovação documental na plataforma, que exige itens como o Atestado de Saúde Ocupacional (ASO), certificados de treinamentos específicos por função, Ordens de Serviço, fichas de EPI e documentos técnicos como o PGR/PGRTR, PCMSO, AET (Análise Ergonômica) e LTCAT. Também são requeridos registros de vacinação e habilitações específicas para transporte, quando aplicável.
Essa gestão abrangente de Segurança e Saúde do Trabalho estende-se a todos os colaboradores próprios, parceiros, agregados e clientes em todas as frentes de atuação da companhia. Isso inclui desde as atividades florestais de silvicultura e preservação de áreas de APP até as operações industriais de produção de fibra, serviços administrativos e equipes de limpeza. Todo o controle de prontuários é centralizado e gerido em parceria com a Porto Seguro, garantindo a integridade e o monitoramento contínuo da saúde dos trabalhadores em cada unidade.</t>
  </si>
  <si>
    <t xml:space="preserve">   [GRI 403-2]</t>
  </si>
  <si>
    <r>
      <t xml:space="preserve">As análises de riscos ocupacionais na Melhoramentos são conduzidas em estrita conformidade com as normas regulamentadoras (NRs), abrangendo todos os cargos e postos de trabalho. Para garantir a precisão técnica e a validade jurídica, contratamos empresas especializadas e profissionais registrados em seus respectivos conselhos de classe, com a devida emissão da Anotação de Responsabilidade Técnica (ART). As exposições são avaliadas individualmente sob perspectivas quantitativas e qualitativas, respeitando os limites de tolerância estabelecidos. Com base nesses diagnósticos, estruturamos planos de ação e medidas de mitigação voltados à redução de riscos ocupacionais e ao cumprimento das legislações previdenciárias e trabalhistas.
Nossa estratégia de prevenção é sustentada por inspeções contínuas realizadas pela equipe do SESMT e pela atuação ativa 
de comitês internos, como a CIPA+A (Comissão Interna de Prevenção de Acidentes e Assédio) e a CIPATR. Entre as ferramentas 
de incentivo à segurança, destacam-se:
</t>
    </r>
    <r>
      <rPr>
        <b/>
        <sz val="13"/>
        <color theme="1"/>
        <rFont val="Arial"/>
        <family val="2"/>
      </rPr>
      <t xml:space="preserve">Cartão Azul: </t>
    </r>
    <r>
      <rPr>
        <sz val="13"/>
        <color theme="1"/>
        <rFont val="Arial"/>
        <family val="2"/>
      </rPr>
      <t xml:space="preserve">programa que estimula colaboradores a relatarem condições inseguras, com premiações mensais para as melhores
 sugestões de melhoria.
</t>
    </r>
    <r>
      <rPr>
        <b/>
        <sz val="13"/>
        <color theme="1"/>
        <rFont val="Arial"/>
        <family val="2"/>
      </rPr>
      <t>Gestão de Rotina</t>
    </r>
    <r>
      <rPr>
        <sz val="13"/>
        <color theme="1"/>
        <rFont val="Arial"/>
        <family val="2"/>
      </rPr>
      <t xml:space="preserve">: procedimentos que incluem reuniões diárias operacionais (DDS), encontros setoriais semanais e reuniões
 mensais de resultados para garantir alinhamento e transparência.
</t>
    </r>
    <r>
      <rPr>
        <b/>
        <sz val="13"/>
        <color theme="1"/>
        <rFont val="Arial"/>
        <family val="2"/>
      </rPr>
      <t>Abordagem Comportamental:</t>
    </r>
    <r>
      <rPr>
        <sz val="13"/>
        <color theme="1"/>
        <rFont val="Arial"/>
        <family val="2"/>
      </rPr>
      <t xml:space="preserve"> realização de diálogos semanais, Análises Preliminares de Risco (APR) e execução de rotas
 de segurança diárias por duplas designadas.
Reforçamos uma política rigorosa contra qualquer forma de discriminação ou retaliação. Durante a integração e em treinamentos
 contínuos, todos os colaboradores são orientados sobre o Direito de Recusa, que lhes confere total liberdade para interromper
 tarefas que considerem inseguras.
Caso um perigo seja identificado, o colaborador deve comunicar imediatamente sua liderança para a reavaliação das condições de trabalho. A empresa dispõe de autorizadores específicos para atividades de risco, garantindo que a segurança e a saúde prevaleçam sobre a execução operacional, sempre incentivando o diálogo aberto e a participação ativa nas comissões internas.
</t>
    </r>
    <r>
      <rPr>
        <b/>
        <sz val="13"/>
        <color theme="1"/>
        <rFont val="Arial"/>
        <family val="2"/>
      </rPr>
      <t>Investigação e Reporte de Incidentes</t>
    </r>
    <r>
      <rPr>
        <sz val="13"/>
        <color theme="1"/>
        <rFont val="Arial"/>
        <family val="2"/>
      </rPr>
      <t xml:space="preserve">
Todo acidente ou incidente deve ser reportado de imediato, desencadeando um processo de investigação detalhado para a elaboração de planos de ação que eliminem as causas raiz. Todas as ocorrências são devidamente documentadas, com a emissão do Comunicado de Acidente de Trabalho (CAT) e discussão aberta com os membros da CIPA+A e SIPATR. Esse fluxo de informações é gerenciado de forma integrada entre o SESMT e os demais setores envolvidos, assegurando a melhoria contínua do sistema de gestão.</t>
    </r>
  </si>
  <si>
    <t xml:space="preserve">   [GRI 403-3]</t>
  </si>
  <si>
    <r>
      <t xml:space="preserve">A Melhoramentos estrutura sua gestão de Saúde Ocupacional por meio de programas como o PGR (Gerenciamento de Riscos), o PCMSO (Controle Médico) e a AET (Análise Ergonômica). Estas ferramentas permitem o mapeamento de perigos físicos, químicos, biológicos e ergonômicos, assim como suas estratégias de mitigação. A execução prática foca na prevenção de doenças e lesões por meio de exames médicos (admissionais, periódicos, de mudança de função e demissionais), controles de engenharia, fornecimento de EPIs, treinamentos específicos e investigação rigorosa de acidentes.
Os serviços de saúde e a elaboração de laudos técnicos são conduzidos por empresas especializadas em estrita conformidade com as normas regulamentadoras (NR-01, 07, 09, 15 e 16). Toda a gestão dessas informações, tanto quantitativas quanto qualitativas, é centralizada por uma empresa parceira, que utiliza sistemas eletrônicos de acesso restrito. Para documentos físicos, o armazenamento é realizado em arquivos trancados com acesso exclusivo a profissionais habilitados, garantindo a integridade das informações sob cláusulas contratuais de confidencialidade. Em alinhamento com a Lei Geral de Proteção de Dados (LGPD), a companhia assegura que os dados pessoais e de saúde dos colaboradores sejam utilizados exclusivamente para finalidades legítimas, como auditorias e fiscalizações do Ministério do Trabalho e Emprego. 
</t>
    </r>
    <r>
      <rPr>
        <b/>
        <sz val="13"/>
        <rFont val="Arial"/>
        <family val="2"/>
      </rPr>
      <t>Comunicação e Assistência ao Colaborador</t>
    </r>
    <r>
      <rPr>
        <sz val="13"/>
        <rFont val="Arial"/>
        <family val="2"/>
      </rPr>
      <t xml:space="preserve">
A promoção da saúde é reforçada por comunicações periódicas em nossos canais internos e pela oferta de serviços assistenciais especializados:
</t>
    </r>
    <r>
      <rPr>
        <b/>
        <sz val="13"/>
        <rFont val="Arial"/>
        <family val="2"/>
      </rPr>
      <t>Consultas Médicas:</t>
    </r>
    <r>
      <rPr>
        <sz val="13"/>
        <rFont val="Arial"/>
        <family val="2"/>
      </rPr>
      <t xml:space="preserve"> realizadas semanalmente de forma presencial.
</t>
    </r>
    <r>
      <rPr>
        <b/>
        <sz val="13"/>
        <rFont val="Arial"/>
        <family val="2"/>
      </rPr>
      <t>Apoio Psicológico:</t>
    </r>
    <r>
      <rPr>
        <sz val="13"/>
        <rFont val="Arial"/>
        <family val="2"/>
      </rPr>
      <t xml:space="preserve"> disponibilidade de consultas para suporte à saúde mental.
</t>
    </r>
    <r>
      <rPr>
        <b/>
        <sz val="13"/>
        <rFont val="Arial"/>
        <family val="2"/>
      </rPr>
      <t>Campanhas Preventivas:</t>
    </r>
    <r>
      <rPr>
        <sz val="13"/>
        <rFont val="Arial"/>
        <family val="2"/>
      </rPr>
      <t xml:space="preserve"> ações contínuas, como campanhas de vacinação.
</t>
    </r>
    <r>
      <rPr>
        <b/>
        <sz val="13"/>
        <rFont val="Arial"/>
        <family val="2"/>
      </rPr>
      <t>Suporte Ambulatorial:</t>
    </r>
    <r>
      <rPr>
        <sz val="13"/>
        <rFont val="Arial"/>
        <family val="2"/>
      </rPr>
      <t xml:space="preserve"> atendimento disponível em horário administrativo, com suporte telefônico para orientações fora do expediente.
</t>
    </r>
  </si>
  <si>
    <t xml:space="preserve"> [GRI 403-4]</t>
  </si>
  <si>
    <t>Participação dos trabalhadores, consulta e comunicação aos trabalhadores referentes à saúde e segurança do trabalho</t>
  </si>
  <si>
    <t>A Melhoramentos promove regularmente eventos que incentivam a comunicação aberta, transparente e livre de represálias, como as Reuniões de Resultados, o Café com o Gerente e o Café com o CEO. Nesses encontros, todos os colaboradores possuem liberdade para expressar opiniões, apresentar sugestões e identificar oportunidades de melhoria, fortalecendo a cultura de diálogo da companhia. 
Como suporte a essa gestão, a unidade Levantina utiliza o sistema de Cartões de Abordagem, que estimula a responsabilidade compartilhada na prevenção de acidentes. O sistema utiliza o Cartão Amarelo para orientações preventivas, o Vermelho para alertas em situações críticas, o Verde para o reconhecimento de condutas exemplares e o Azul para o registro de ideias de segurança, sendo que esta última iniciativa premia mensalmente as melhores sugestões como forma de incentivo ao protagonismo dos colaboradores.
Em questões de saúde e segurança, a estrutura de gestão permite a identificação contínua de melhorias por meio de registros formais e reuniões mensais da CIPA em todas as unidades. A medicina do trabalho é gerida em parceria com a Porto Seguro, que operacionaliza os exames admissionais, periódicos e demissionais, além de oferecer atendimento médico e psicológico especializado.
Complementando essas práticas, a empresa assegura direitos estabelecidos em convenção coletiva que visam a proteção integral do trabalhador. Entre as garantias estão os intervalos regulares para refeição e descanso, o acompanhamento de pais a filhos menores e o suporte ambulatorial — que inclui consultas médicas semanais em cada unidade. Todas essas ações são conduzidas de forma coordenada entre a gestão corporativa e os comitês de segurança, garantindo que a saúde e o bem-estar dos colaboradores estejam sempre em conformidade com as exigências legais e os padrões de excelência da organização.</t>
  </si>
  <si>
    <t xml:space="preserve"> [GRI 403-5]</t>
  </si>
  <si>
    <t>Os treinamentos normativos da Melhoramentos — que abrangem desde a formação da CIPA e Brigada de Incêndio até a operação especializada de empilhadeiras, tratores, máquinas pesadas e pontes rolantes — são conduzidos por profissionais internos capacitados e consultorias externas habilitadas. O escopo de capacitação inclui também exigências críticas de segurança, como trabalho em altura (NR-35), espaços confinados (NR-33), segurança em eletricidade (NR-10) e intervenções em máquinas e equipamentos (NR-12).
Essas ações, que se estendem a clientes e terceiros, garantem a plena conformidade com as diretrizes do Ministério do Trabalho e Emprego, com destaque para o atendimento aos requisitos legais da NR-31. O cronograma educativo contempla desde a integração de novos colaboradores até as reciclagens periódicas exigidas por lei. Além de assegurar a competência técnica, o processo inclui a coleta de feedback dos participantes, permitindo uma avaliação contínua da qualidade e eficácia dos treinamentos realizados.</t>
  </si>
  <si>
    <t xml:space="preserve">   [GRI 403-6]</t>
  </si>
  <si>
    <r>
      <t xml:space="preserve">A Melhoramentos mantém uma infraestrutura de saúde ocupacional adaptada às necessidades de cada localidade. A unidade com maior contingente de pessoal (Fazenda Levantina, em Camanducaia/MG) conta com um ambulatório presencial, suporte de enfermagem em tempo integral e visitas semanais de um médico do trabalho. Nas demais unidades, a gestão é realizada por clínicas credenciadas sob a coordenação de uma empresa parceira especializada responsável pelo contrato corporativo de medicina ocupacional.
Além disso, a companhia investe continuamente em ações preventivas e de qualidade de vida, tais como:
</t>
    </r>
    <r>
      <rPr>
        <b/>
        <sz val="13"/>
        <color theme="1"/>
        <rFont val="Arial"/>
        <family val="2"/>
      </rPr>
      <t xml:space="preserve">Campanhas de Saúde: </t>
    </r>
    <r>
      <rPr>
        <sz val="13"/>
        <color theme="1"/>
        <rFont val="Arial"/>
        <family val="2"/>
      </rPr>
      <t xml:space="preserve">vacinação anual contra a gripe Influenza em todas as unidades e eventos sazonais focados em saúde e bem-estar.
</t>
    </r>
    <r>
      <rPr>
        <b/>
        <sz val="13"/>
        <color theme="1"/>
        <rFont val="Arial"/>
        <family val="2"/>
      </rPr>
      <t xml:space="preserve">Ergonomia e Prevenção: </t>
    </r>
    <r>
      <rPr>
        <sz val="13"/>
        <color theme="1"/>
        <rFont val="Arial"/>
        <family val="2"/>
      </rPr>
      <t xml:space="preserve">realização de ginástica laboral em Camanducaia e Caieiras, e sessões de quick massage em São Paulo, com foco na prevenção de lesões por esforço repetitivo (LER/DORT).
</t>
    </r>
    <r>
      <rPr>
        <b/>
        <sz val="13"/>
        <color theme="1"/>
        <rFont val="Arial"/>
        <family val="2"/>
      </rPr>
      <t xml:space="preserve">Suporte Psicológico e Telemedicina: </t>
    </r>
    <r>
      <rPr>
        <sz val="13"/>
        <color theme="1"/>
        <rFont val="Arial"/>
        <family val="2"/>
      </rPr>
      <t xml:space="preserve">colaboradores de Camanducaia contam com suporte psicológico remoto (com pacotes iniciais de 10 sessões), enquanto os demais têm acesso à telemedicina pelo do plano de saúde, que é estendido a todos os dependentes.
A definição dos temas abordados nos programas de saúde não é aleatória; baseia-se em critérios estratégicos e diagnósticos locais. A escolha das iniciativas decorre do mapeamento das demandas específicas de segurança de cada unidade e da identificação das necessidades sociais dos colaboradores, garantindo que o suporte do RH e do SESMT seja assertivo e direcionado às reais demandas de cada operação.
</t>
    </r>
    <r>
      <rPr>
        <b/>
        <sz val="13"/>
        <color theme="1"/>
        <rFont val="Arial"/>
        <family val="2"/>
      </rPr>
      <t xml:space="preserve">     </t>
    </r>
    <r>
      <rPr>
        <b/>
        <sz val="13"/>
        <color rgb="FFEF8353"/>
        <rFont val="Arial"/>
        <family val="2"/>
      </rPr>
      <t xml:space="preserve">Principais Ações e Responsabilidades
</t>
    </r>
    <r>
      <rPr>
        <sz val="13"/>
        <color theme="1"/>
        <rFont val="Arial"/>
        <family val="2"/>
      </rPr>
      <t xml:space="preserve">     Gestão do Programa de Controle Médico e Saúde Ocupacional (PCMSO - NR 07).
     Realização dos exames admissionais, periódicos, mudança de função, retorno ao trabalho e demissionais.
     Campanhas internas de vacinação, incluindo gripe influenza.
     Acompanhamento dos Programas de Gerenciamento de Riscos (PGR e PGRTR) e integração com o PCMSO.
     Elaboração anual de relatórios estatísticos sobre evolução do PCMSO.
     Controle e análise de atestados médicos, identificando possíveis relações com as atividades da empresa e realizando acompanhamento preventivo com os colaboradores.
     Gestão confidencial dos prontuários médicos e dos Atestados de Saúde Ocupacional, mantendo arquivos físicos e acessos eletrônicos restritos.
     Apoio técnico ao setor jurídico em questões trabalhistas relacionadas à medicina ocupacional.
     Programa de reintegração para funcionários acidentados ou com doenças ocupacionais.
     Gerenciamento e acompanhamento da emissão do Comunicado de Acidente de Trabalho (CAT).
     Apoio em fiscalizações e perícias médicas.
</t>
    </r>
    <r>
      <rPr>
        <b/>
        <sz val="13"/>
        <color theme="1"/>
        <rFont val="Arial"/>
        <family val="2"/>
      </rPr>
      <t xml:space="preserve">     </t>
    </r>
    <r>
      <rPr>
        <b/>
        <sz val="13"/>
        <color rgb="FFEF8353"/>
        <rFont val="Arial"/>
        <family val="2"/>
      </rPr>
      <t>Ações Complementares e Benefícios</t>
    </r>
    <r>
      <rPr>
        <b/>
        <sz val="13"/>
        <color theme="1"/>
        <rFont val="Arial"/>
        <family val="2"/>
      </rPr>
      <t xml:space="preserve">
</t>
    </r>
    <r>
      <rPr>
        <sz val="13"/>
        <color theme="1"/>
        <rFont val="Arial"/>
        <family val="2"/>
      </rPr>
      <t xml:space="preserve">     Plano de saúde extensivo aos familiares, desde a contratação.
     Realização de exames complementares específicos por grupos de risco, conforme previsto no PCMSO.
     Palestras anuais sobre saúde e bem-estar, campanhas de vacinação e ginástica laboral nas unidades de Camanducaia e Caieiras, além de quick massage em São Paulo.
     Apoio psicológico remoto na unidade de Camanducaia, com direito a 10 sessões por colaborador, adaptado às agendas individuais.
     Telemedicina disponível nas demais unidades por meio do convênio Amil.
     Equipe de Pessoas e SESMT oferecendo apoio contínuo em saúde e monitoramento conforme demandas.
</t>
    </r>
    <r>
      <rPr>
        <sz val="13"/>
        <color rgb="FFFF0000"/>
        <rFont val="Arial"/>
        <family val="2"/>
      </rPr>
      <t xml:space="preserve">
</t>
    </r>
  </si>
  <si>
    <t xml:space="preserve"> [GRI 403-7]</t>
  </si>
  <si>
    <t>Ações detalhadas</t>
  </si>
  <si>
    <t>Entrega e controle de Equipamentos de Proteção Individual (EPIs), realização de treinamentos sobre sua correta utilização, higienização e substituição sempre que necessário. Elaboração do Programa de Gerenciamento de Riscos (PGR), inclusive em ambientes rurais, além do monitoramento do Programa de Controle Médico de Saúde Ocupacional (PCMSO), realizando verificações junto à medicina ocupacional sobre possíveis alterações nos exames e tratando-as conforme identificadas.
Monitoramento das condições psicológicas e de humor dos colaboradores através da ferramenta Feedz e Diálogos Diários de Segurança (DDS). Elaboração e acompanhamento do Programa de Conservação Auditiva (PCA), identificando desvios e planejando medidas corretivas por meio de ações de engenharia.
Exigência do uso adequado de máscara para exposição a produtos químicos, incluindo o devido monitoramento da eficácia desses equipamentos. Compromisso com a melhoria contínua, adotando medidas e controles para reduzir riscos e exposições ocupacionais, como a implementação de sistemas de exaustão e controle específico para agentes químicos.
Implementação da Norma Regulamentadora nº 12 (NR-12), com procedimentos de bloqueio e segurança em máquinas e equipamentos. Aplicação do sistema de cartões de abordagem, em que o cartão amarelo e vermelho são utilizados em casos de descumprimento das normas de segurança, o cartão verde para reconhecimento dos colaboradores que cumprem diariamente as normas estabelecidas, e o cartão azul destinado aos colaboradores que sugerem melhorias relacionadas à segurança.</t>
  </si>
  <si>
    <t xml:space="preserve">  [GRI 403-8]</t>
  </si>
  <si>
    <t>Número</t>
  </si>
  <si>
    <t>Empregados e trabalhadores que não são empregados mas cujo trabalho e/ou local de trabalho é controlado pela organização que estão cobertos por esse sistema.</t>
  </si>
  <si>
    <t xml:space="preserve">  [GRI 403-9]</t>
  </si>
  <si>
    <t>Acidentes de trabalho</t>
  </si>
  <si>
    <t>Índice</t>
  </si>
  <si>
    <t>Óbitos resultantes de acidente de trabalho</t>
  </si>
  <si>
    <t>Acidentes de trabalho com consequência grave (exceto óbitos)</t>
  </si>
  <si>
    <t>Acidentes de trabalho de comunicação obrigatória</t>
  </si>
  <si>
    <t>Número de horas trabalhadas</t>
  </si>
  <si>
    <t>Contratados</t>
  </si>
  <si>
    <t>Quais os principais tipos de acidente de trabalho?</t>
  </si>
  <si>
    <t>Como os perigos que apresentam risco de acidentes com consequência grave foram identificados?</t>
  </si>
  <si>
    <t xml:space="preserve">Quais desses perigos causaram ou contribuíram para acidentes de trabalho com consequência grave? </t>
  </si>
  <si>
    <t>Prensamento e corte de membros</t>
  </si>
  <si>
    <t xml:space="preserve">Por meio de elaboração de apreciação de riscos e APR - Análise Preliminar de riscos para as atividades rotineiras e não rotineiras </t>
  </si>
  <si>
    <t>Comportamento e condições inseguras.</t>
  </si>
  <si>
    <t xml:space="preserve">  [GRI 403-10]</t>
  </si>
  <si>
    <r>
      <t xml:space="preserve">
As medidas tomadas para eliminar perigos e minimizar os riscos de acidente de trabalho envolvem a gestão de melhoria contínua, a atualização constante da tecnologia, medidas de controle, acompanhamento e atualização do programa de gerenciamento de risco, planos de ação conforme as norma regulamentadora, apresentação de sugestão de melhorias em reuniões e eventos constantes de auditoria presencial. 
No momento, não temos medidas previstas para eliminação de periculosidade tendo em vista as condições existentes e que as medidas de engenharia já foram implantadas</t>
    </r>
    <r>
      <rPr>
        <sz val="13"/>
        <color rgb="FFFFC000"/>
        <rFont val="Arial"/>
        <family val="2"/>
      </rPr>
      <t>.</t>
    </r>
    <r>
      <rPr>
        <sz val="13"/>
        <color theme="1"/>
        <rFont val="Arial"/>
        <family val="2"/>
      </rPr>
      <t xml:space="preserve"> Exemplo, abastecimento de combustíveis (Diesel e GLP)  e atividades com eletricidade e acesso ao topo do reator ICX do setor da estação de tratamento.</t>
    </r>
  </si>
  <si>
    <t>Trabalhadores</t>
  </si>
  <si>
    <t>Óbitos resultantes de doenças profissionais</t>
  </si>
  <si>
    <t>Doenças profissionais de comunicação obrigatória</t>
  </si>
  <si>
    <t xml:space="preserve">   [GRI 404-1]</t>
  </si>
  <si>
    <t xml:space="preserve"> Média de horas de capacitação por ano, por empregado</t>
  </si>
  <si>
    <t>Em função do ciclo de altos investimentos realizados nos anos anteriores, em 2025 houve uma redução no volume de capacitações, impactando inclusive as formações específicas para a liderança e alta liderança. No entanto, o desenvolvimento dos times técnico, operacional e administrativo foi mantido, ainda que em uma escala menor comparada ao período anterior.</t>
  </si>
  <si>
    <t>Média de horas de capacitação realizada pelos empregados da organização</t>
  </si>
  <si>
    <t>Horas de treinamento</t>
  </si>
  <si>
    <t>Total de horas</t>
  </si>
  <si>
    <t>Média de horas</t>
  </si>
  <si>
    <t>Por categoria funcional</t>
  </si>
  <si>
    <t xml:space="preserve">  Diretor</t>
  </si>
  <si>
    <t xml:space="preserve">  Gerente</t>
  </si>
  <si>
    <t xml:space="preserve">  Coordenador / Especialista</t>
  </si>
  <si>
    <t xml:space="preserve">  Supervisor</t>
  </si>
  <si>
    <t xml:space="preserve">  Analista</t>
  </si>
  <si>
    <t xml:space="preserve">  Assistente / Auxiliar</t>
  </si>
  <si>
    <t xml:space="preserve">  Técnico / Operacional</t>
  </si>
  <si>
    <t xml:space="preserve">  Estágio / Aprendiz</t>
  </si>
  <si>
    <t>*A média total de 2023 e 2024 foi ajustada pois estava com erro no cálculo</t>
  </si>
  <si>
    <t xml:space="preserve">   [GRI 404-2]</t>
  </si>
  <si>
    <t>Programas para o aperfeiçoamento de competências dos empregados e de assistência para transição de carreira</t>
  </si>
  <si>
    <t xml:space="preserve">A Melhoramentos investe continuamente em treinamentos para capacitação dos seus colaboradores, com aprimoramento técnico e comportamental. Cada colabodorador, com escopo administrativo, após receber o seu feedback do Ciclo de Aderência à Cultura, prepara seu PDI (Plano de Desenvolvimento Individual) junto com o seu gestor. A área de Pessoas extrai essas necessidades por meio de um relatório e faz as recomendações dos cursos disponíveis. Além disso, promovemos reciclagem e treinamentos para novos líderes na empresa de Relações Trabalhistas e Entrevistas por Competências. Ao todo, somamos mais de 4 mil horas de treinamento em 2025.
Em 2025, também oferecemos o programa de Outplacement, serviço de consultoria profissional externa, para apoiar executivos que encerraram seu ciclo na companhia.   </t>
  </si>
  <si>
    <t xml:space="preserve">   [GRI 404-3]</t>
  </si>
  <si>
    <t>Percentual de empregados que recebem avaliações regulares de desempenho</t>
  </si>
  <si>
    <t>Empregados que tiveram o desempenho avaliado</t>
  </si>
  <si>
    <t>Percentual</t>
  </si>
  <si>
    <t xml:space="preserve">No Ciclo de Avaliação, os colaboradores fazem a autoavaliação, e os gestores imediatos também avaliam cada colaborador de acordo com as competências da Melhoramentos. Após a calibração, o colaborador recebe o feedback individual e prepara o seu plano de desenvolvimento individual. </t>
  </si>
  <si>
    <t>65</t>
  </si>
  <si>
    <t xml:space="preserve">   [GRI 405-1]</t>
  </si>
  <si>
    <t>Número total e percentual de indivíduos que integram os órgãos de governança da organização em cada uma das seguintes categorias de diversidade</t>
  </si>
  <si>
    <t>Integrantes do órgão de governança</t>
  </si>
  <si>
    <t>9</t>
  </si>
  <si>
    <t>1</t>
  </si>
  <si>
    <t xml:space="preserve">  Abaixo dos 30 anos</t>
  </si>
  <si>
    <t xml:space="preserve">  De 30 a 50 anos</t>
  </si>
  <si>
    <t xml:space="preserve">  Acima dos 50 anos</t>
  </si>
  <si>
    <t>Empregados por categoria funcional e gênero</t>
  </si>
  <si>
    <t>% homens</t>
  </si>
  <si>
    <t>% mulheres</t>
  </si>
  <si>
    <t>Direção executiva</t>
  </si>
  <si>
    <t>Operacional</t>
  </si>
  <si>
    <t>Especialista</t>
  </si>
  <si>
    <t>Empregados por categoria funcional e faixa etária</t>
  </si>
  <si>
    <t>2023 (total)</t>
  </si>
  <si>
    <t>2023 (percentual)</t>
  </si>
  <si>
    <t>&lt; 30 anos</t>
  </si>
  <si>
    <t>Entre 30 e 50</t>
  </si>
  <si>
    <t>&gt; 50 anos</t>
  </si>
  <si>
    <t>2024 (total)</t>
  </si>
  <si>
    <t>2024 (percentual)</t>
  </si>
  <si>
    <t>2025 (total)</t>
  </si>
  <si>
    <t>2025 (percentual)</t>
  </si>
  <si>
    <t>Em 2025, a composição do quadro de colaboradores e dos órgãos de governança manteve perfil consistente com a série histórica da companhia. Observa-se predominância masculina no quadro total, especialmente nas funções operacionais, enquanto a participação feminina se mostra mais equilibrada nas posições administrativas e de coordenação. Em relação à diversidade etária, a maior concentração de profissionais permanece entre 30 e 50 anos, refletindo um quadro composto majoritariamente por profissionais em fase madura de carreira, ao mesmo tempo em que se mantém presença relevante de colaboradores acima de 50 anos, contribuindo para a retenção de conhecimento e experiência organizacional. De forma geral, os dados de 2025 indicam estabilidade na composição demográfica da organização, sem alterações estruturais relevantes em relação aos anos anteriores.</t>
  </si>
  <si>
    <t xml:space="preserve">   [GRI 405-2]</t>
  </si>
  <si>
    <t xml:space="preserve">   [GRI 408-1]  [GRI 409-1]</t>
  </si>
  <si>
    <t>Operações e fornecedores com risco significativo de casos de trabalho infantil
Operações e fornecedores com risco significativo de casos de trabalho forçado ou análogo ao escravo</t>
  </si>
  <si>
    <t xml:space="preserve">   [GRI 413-1]</t>
  </si>
  <si>
    <t>Percentual de operações que implementaram engajamento, avaliações de impacto e/ou programas de desenvolvimento voltados à comunidade local, considerando os itens acima. Para o cálculo, foram consideradas as três Unidades florestais (Manejo Florestal + Indústria), excluindo apenas a sede administrativa da Lapa, em São Paulo.</t>
  </si>
  <si>
    <t>*Para o cálculo, foram consideradas as 3 Unidades florestais (Manejo Florestal + Indústria), excluindo apenas a Sede Adm. da Lapa em São Paulo.</t>
  </si>
  <si>
    <t>Ações com foco em comunidades locais</t>
  </si>
  <si>
    <t>Ação</t>
  </si>
  <si>
    <t>Descrição</t>
  </si>
  <si>
    <t>Avaliações de impacto social, inclusive avaliações de impacto de gênero, com base em processos participativos</t>
  </si>
  <si>
    <r>
      <t xml:space="preserve">Desenvolvemos um Relatório Socioambiental das áreas de entorno de nossas fazendas a cada três anos. Em 2025, mantivemos a participação de 50% de mulheres no programa de mentoria interna, e o programa de integração para a Mãe Trabalhadora estendeu-se para a Biona, nossa nova unidade de embalagens. 
Seguimos com a licença maternidade estendida para as mulheres e também publicando semestralmente o Relatório de Transparência e Igualdade Salarial de Mulheres e Homens em nosso site. 
</t>
    </r>
    <r>
      <rPr>
        <b/>
        <sz val="13"/>
        <rFont val="Arial"/>
        <family val="2"/>
      </rPr>
      <t>Outras ações de destaque em 2025:</t>
    </r>
    <r>
      <rPr>
        <sz val="13"/>
        <rFont val="Arial"/>
        <family val="2"/>
      </rPr>
      <t xml:space="preserve">
•	O Grupo Multi liderou ações ao longo do ano para equidade de gênero.
•	Lançamento da Cartilha de Diversidade e Inclusão da Melhoramentos.
•	Rodas de conversa sobre gênero no dia das Mulheres, com a inclusão de homens na discussão.
•	Realização da Semana da Diversidade e Inclusão com ações em todas as unidades e noções de defesa pessoal para mulheres. </t>
    </r>
  </si>
  <si>
    <t>Avaliações de impacto ambiental e monitoramento contínuo</t>
  </si>
  <si>
    <t>Divulgação pública dos resultados das avaliações de impacto ambiental e social</t>
  </si>
  <si>
    <t>Divulgação do Resumo Público do Plano de Manejo Florestal 
Relatório de Sustentabilidade</t>
  </si>
  <si>
    <t>Programas de desenvolvimento local baseados nas necessidades de comunidades locais</t>
  </si>
  <si>
    <t>Planos de engajamento de stakeholders baseados em mapeamentos dessas partes</t>
  </si>
  <si>
    <t xml:space="preserve">Revisão da matriz de materialidade em 2022, com consulta aos stakeholders por meio de visitas em campo e entrevistas, buscando compreender melhor as expectativas e preocupações destes 
(colaboradores, fornecedores, clientes, comunidades locais, 
governos e a sociedade em geral), para  estabelecer uma 
comunicação mais transparente com todas as partes interessadas 
em nossos negócios. 
Em 2025, realizamos mais uma edição da Caminhada Ecológica,  convidando a comunidade do entorno para caminhar e conhecer mais de perto nossa atuação. 
Apoiamos a V Festa do Pinhão, da Associação de Moradores do Bairro Jaguari de Cima (AMBJC), ação tradicional e que valoriza um alimento típico da região. 	</t>
  </si>
  <si>
    <t>Comitês e processos de consulta ampla à comunidade local incluindo grupos vulneráveis</t>
  </si>
  <si>
    <t xml:space="preserve">Como empresa de manejo florestal certificada FSC, a cada três anos a Melhoramentos realiza um estudo de monitoramento socioambiental no entorno das três fazendas a fim de escutar as comunidades locais, monitorar o impacto das  operações e avaliar a efetividade das nossas ações, sempre incentivando o diálogo e divulgando nossos canais de comunicação. 
Além disso, anualmente publicamos o resumo Público do Plano de Manejo Florestal e enviamos a todas as partes interessadas mapeadas. Para atuação junto a grupos vulneráveis, a Melhoramentos conta com o Programa Melhor Ação, que nasceu na pandemia e é acionado sempre que necessário.  
Em 2025, organizamos a Campanha Inverno Solidário, com arrecadação de 1.118 peças entre roupas e cobertores em bom estado, encaminhados posteriormente para o Centro de Referência em Assistência Social (CRAS), para o abrigo PROESP e para a Fundação Santa Terezinha - Lar dos Idosos, que atendem à população de Camanducaia (MG). </t>
  </si>
  <si>
    <t>Conselhos de trabalho, comissões de saúde e segurança no trabalho e outras entidades representativas de trabalhadores para discutir impactos</t>
  </si>
  <si>
    <t xml:space="preserve">CIPA, CIPATR, Sindicato dos Trabalhadores na Indústria do Papel, Papelão e Cortiça, Sindicato dos Trabalhadores Rurais da Grande São Paulo, Sindicato dos Trabalhadores Rurais de Bragança Paulista, Sindicato dos Trabalhadores em Editoras, Sindicato dos Professores MG (SINEP), Grupos Multi (com frentes voltadas a Diversidade, Equidade e Inclusão), Comitê de Pessoas, Governança e Sustentabilidade (CPES), cujas funções compreendem, mas não se limitam a analisar e propor recomendações de temas ao Conselho de Administração para decisões ou ações e pareceres, de caráter não deliberativo, acerca das políticas de desenvolvimento de pessoas, diversidade, recrutamento e seleção, treinamento, remuneração, sucessão, incentivos e benefícios, retenção de talentos, avaliações e, em geral, assegurar o comprometimento da Companhia com uma gestão pautada pelos princípios ESG (Environmental, Social, Governance). 	</t>
  </si>
  <si>
    <t>Processos formais de queixas por parte de comunidades locais.</t>
  </si>
  <si>
    <t>Canal de Ouvidoria (telefone, e-mail ou presencial).
Quando realizamos alguma atividade que possa causar algum impacto no entorno, entregamos comunicados informando sobre a nossa operação e divulgamos nossos Canais de Ouvidoria. No plano de manejo também divulgamos esse canal, bem como em nosso site. Inclusive, 
em auditoria, esse canal é auditado sobre o tempo de resposta ao 
demandante, bem como medidas tomadas pela empresa.</t>
  </si>
  <si>
    <t xml:space="preserve">   [GRI 413-2]</t>
  </si>
  <si>
    <t xml:space="preserve">A Melhoramentos mantém operações estratégicas em São Paulo e Minas Gerais. Sua estrutura administrativa concentra-se na capital paulista (Administração, Altea e Editora), enquanto as unidades de Manejo Florestal situam-se em Caieiras (SP), Bragança Paulista (SP) e Camanducaia (MG) — cidade que também abriga a planta fabril e a nova unidade Biona, focada em embalagens sustentáveis. Essas operações impulsionam o desenvolvimento regional por meio da geração de renda e projetos sociais.  
Conduzimos estudos com as comunidades do entorno das unidades de manejo florestal, para identificar os impactos das nossas operações e atuar de modo a mitigá-los. Os principais impactos negativos mapeados são: geração de poeira e degradação da malha viária, ocasionado pelo transporte de madeira e máquinas. Quando a operação é realizada próxima as residências, outro impacto potencial é o ruído. Possuímos uma matriz de aspectos e impactos das principais atividades desenvolvidas, a qual contempla sua caracterização e medidas recomendadas para prevenção. </t>
  </si>
  <si>
    <t>Proporção salarial entre mulheres e homens (por categoria funcional)*</t>
  </si>
  <si>
    <t>Categoria funcional</t>
  </si>
  <si>
    <t>Conselho</t>
  </si>
  <si>
    <t>Presidência (CEO)</t>
  </si>
  <si>
    <t>NA</t>
  </si>
  <si>
    <t>NA**</t>
  </si>
  <si>
    <t>* Considera salários + benefícios</t>
  </si>
  <si>
    <t>NA***</t>
  </si>
  <si>
    <t>***A Companhia manteve participação feminina na Diretoria Executiva ao longo de 2025. Entretanto, em conformidade com a metodologia do GRI, o indicador contempla apenas empregados próprios com vínculo ativo ao final do período de reporte. Assim, determinadas posições ocupadas por mulheres durante o exercício não foram consideradas no cálculo.</t>
  </si>
  <si>
    <t>** Não aplicável em decorrência da inexistência de mulheres na presidência</t>
  </si>
  <si>
    <t>Em 2025, houve uma oscilação na proporção entre mulheres e homens em comparação ao biênio anterior. O resultado reflete ajustes pontuais na composição do Conselho e das diretorias Jurídica, de Gestão e de Novos Negócios. Nas demais categorias, nota-se um aumento na proporção salarial entre mulheres e homens. Por questões de natureza estratégica e governança, os indicadores relativos à Presidência são tratados de forma reservada.</t>
  </si>
  <si>
    <t>A Companhia manteve participação feminina na Diretoria Executiva ao longo de 2025. Entretanto, em conformidade com a metodologia do GRI, o indicador contempla apenas empregados próprios com vínculo ativo ao final do período de reporte. Assim, determinadas posições ocupadas por mulheres durante o exercício não foram consideradas no cálculo.</t>
  </si>
  <si>
    <r>
      <t xml:space="preserve">Nosso Código de Ética e Conduta orienta e estabelece as diretrizes corporativas da Companhia Melhoramentos de São Paulo e todas as suas subsidiárias, afiliadas e controladas. As regras deste Código abrangem igualmente qualquer pessoa relacionada à Melhoramentos, tais como acionistas, membros do Conselho de Administração e seus comitês de assessoramento, diretores, colaboradores (fixos ou temporários) e qualquer pessoa física ou jurídica que de alguma forma se relacione com a companhia, inclusive terceiros.
Este Código é periodicamente revisto e atualizado (no mínimo a cada dois anos - com sua última atualização realizada em 2024), cabendo ao Conselho de Administração sua aprovação. A liderança da Melhoramentos e o Comitê de Ética devem zelar pela aplicação das diretrizes desse Código, que estabelece a observação aos direitos humanos, bem como oferece mecanismos para apurar sua observação e canais de denúncia no caso de suspeita de infração às suas disposições.
A Melhoramentos realiza anualmente treinamentos mandatórios a todos os colaboradores e reforça periodicamente seus canais de comunicação interna com destaques sobre o Código de Ética e Conduta. Fornecedores também precisam aderir ao Código de Ética e Conduta, assim como à Política Socioambiental de Fornecedores por meio de cláusula espeífica em contrato
</t>
    </r>
    <r>
      <rPr>
        <b/>
        <sz val="13"/>
        <rFont val="Arial"/>
        <family val="2"/>
      </rPr>
      <t xml:space="preserve">
</t>
    </r>
  </si>
  <si>
    <t>Como parte do compromisso da Melhoramentos com a construção de negócios alinhados aos desafios do futuro, 2025 foi um ano de consolidação de movimentos estratégicos: o avanço de novas frentes de atuação, a evolução operacional e o fortalecimento da disciplina de gestão.
                                                                                                                                                                                                                                                                       Ao longo do ano, a companhia deu passos relevantes na construção de uma plataforma de crescimento conectada à bioeconomia e à inovação de base florestal. A inauguração da Biona e a expansão energética da fábrica de fibras representam marcos dessa estratégia. Mais do que novos investimentos, refletem uma visão de longo prazo orientada ao desenvolvimento de soluções capazes de combinar desempenho industrial, competitividade e menor impacto ambiental.
                                                                                                                                                                                                                                                              Com o início das operações, os avanços em testes industriais e as validações junto ao mercado, a Biona passa a consolidar o posicionamento da Melhoramentos em soluções sustentáveis, ampliando a presença da companhia em cadeias produtivas alinhadas às transformações de consumo e às demandas da economia de baixo carbono.
                                                                                                                                                                                                                                                                 A expansão da infraestrutura energética da fábrica de fibras também reforça a preparação da companhia para novos ciclos de crescimento, ampliando eficiência, confiabilidade operacional e capacidade futura de expansão, além de contribuir para o fortalecimento da infraestrutura energética da região de Monte Verde.
                                                                                                                                                                                                                                                                  O ano também foi marcado pela continuidade da agenda de transformação operacional e simplificação da estrutura corporativa, fortalecendo a eficiência da gestão, a integração entre os negócios e a preparação da companhia para novos ciclos de desenvolvimento.</t>
  </si>
  <si>
    <r>
      <rPr>
        <b/>
        <sz val="13"/>
        <color theme="1"/>
        <rFont val="Arial"/>
        <family val="2"/>
      </rPr>
      <t xml:space="preserve">Perspectivas - </t>
    </r>
    <r>
      <rPr>
        <sz val="13"/>
        <color theme="1"/>
        <rFont val="Arial"/>
        <family val="2"/>
      </rPr>
      <t xml:space="preserve">A Melhoramentos segue atuando em um ambiente econômico desafiador, marcado por maior pressão sobre custos, investimentos e acesso ao capital. Ainda assim, a companhia mantém sua estratégia de longo prazo baseada em disciplina, eficiência operacional e construção de negócios conectados às transformações da sociedade e da economia.
                                                                                                                                                                                                                                                                  O foco para os próximos anos será consolidar as bases estruturadas neste ciclo, ampliando a captura de valor das iniciativas em andamento e fortalecendo a capacidade da companhia de desenvolver soluções inovadoras a partir de suas vantagens competitivas e ativos florestais.
                                                                                                                                                                                                                                                                Mais do que acompanhar transformações, a estratégia da Melhoramentos busca contribuir ativamente para a construção de uma economia mais circular, renovável e orientada à geração de valor compartilhado. Guiados pelo propósito de Fazer Crescer para Melhorar o Amanhã e como empresa B certificada, seguimos avançando com integridade, colaboração e visão de longo prazo.                                                                                                         </t>
    </r>
  </si>
  <si>
    <t>A Melhoramentos trabalha continuamente para ampliar o uso de combustíveis de fonte renovável em suas operações, iniciativa que impulsionou um aumento significativo no consumo de etanol e a queda no consumo da gasolina em 2025, quando comparado a anos anteriores. Já o aumento no consumo de diesel em 2025 está relacionado ao maior tempo de operação dos equipamentos de colheita.</t>
  </si>
  <si>
    <t>Gases incluídos no cálculo</t>
  </si>
  <si>
    <t>Em todas as suas operações, a Melhoramentos mantém um rigoroso controle sobre a segurança e saúde dos colaboradores, fundamentado na entrega, treinamento, higienização e substituição periódica de Equipamentos de Proteção Individual (EPIs). Essa gestão é sustentada pela elaboração e monitoramento contínuo dos programas legais, como o PGR (Programa de Gerenciamento de Riscos) — incluindo o contexto rural — e o PCMSO, por meio do qual a medicina ocupacional avalia possíveis alterações em exames e trata desvios de forma imediata.</t>
  </si>
  <si>
    <t>Escola Particular Rural Alice Weiszflog, Biblioteca Comunitária Alfried Theodor Weiszflog, projeto de educação ambiental  Eco Melhor, Apoio Institucional a Orquestra de Caieiras, Cata do Pinhão, Melhor Mel, Cooperativa de Crédito Coopermel, e Campanha do Agasalho</t>
  </si>
  <si>
    <t xml:space="preserve">Tivemos, em 2025, uma leve redução do estoque de carbono das áreas florestais plantadas, e um leve aumento no estoque de nativas. A soma dessas áreas totalizou 2.944.902,81 tCO 2 e. Essa informação considera o acúmulo de carbono ao longo do tempo na biomassa florestal. </t>
  </si>
  <si>
    <t>Checklist de entrega de área pós-colheita, monitoramentos hidrológicos (montante e jusante às áreas de plantio realizado quadrimestralmente), monitoramento do efluente da ETE, rondas diárias nas fazendas a fim de coibir ações de caçadores e práticas ilegais, monitoramento de biodiversidade, aplicação de check-list ambiental realizado semanalmente na unidade industrial e mensalmente no administrativo da Florestal, auditorias internas, etc.</t>
  </si>
  <si>
    <r>
      <t xml:space="preserve">Em 2025, a queda nas emissões de Escopo 1 esteve, principalmente, atrelada à mudança na metodologia de cálculo de efluentes e à consolidação do Projeto "Vai de Etanol", iniciado no segundo semestre de 2024 e que contribuiu com o aumento significativo do uso de etanol na frota da companhia: de 10.921 litros em 2024, para 39.287 litros em 2025. Desde 2024, as emissões de Escopo 2 (provenientes da compra de eletricidade) foram zeradas - já que desde setembro de 2023 iniciamos o fornecimento de energia renovável certificada I-REC para a planta industrial. 
Já o aumento das emissões de Escopo 3, se deve à melhoria no mapeamento de fornecedores e clientes, e consequentemente à contabilização dessas emissões.
</t>
    </r>
    <r>
      <rPr>
        <b/>
        <sz val="13"/>
        <rFont val="Arial"/>
        <family val="2"/>
      </rPr>
      <t xml:space="preserve">Intensidade de Emissões
</t>
    </r>
    <r>
      <rPr>
        <sz val="13"/>
        <rFont val="Arial"/>
        <family val="2"/>
      </rPr>
      <t xml:space="preserve">Em 2025, a intensidade de emissões da companhia apresentou uma redução significativa de 56% em comparação ao ano anterior. O índice passou de 0,048 tCO₂e/t em 2024 para 0,021 tCO₂e/t de fibra produzida em 2025. Este resultado positivo foi impulsionado, majoritariamente, pela queda nas emissões de Escopo 1 (o cálculo da intensidade para o período considerou uma produção total de 62.762,7 toneladas de fibras).
</t>
    </r>
    <r>
      <rPr>
        <b/>
        <sz val="13"/>
        <rFont val="Arial"/>
        <family val="2"/>
      </rPr>
      <t xml:space="preserve">Balanço de Carbono 
</t>
    </r>
    <r>
      <rPr>
        <sz val="13"/>
        <rFont val="Arial"/>
        <family val="2"/>
      </rPr>
      <t xml:space="preserve">Em 2025, a Melhoramentos apresentou um saldo de emissões de 104.089,745 tCO2e. Embora tenhamos reduzido as emissões de Escopo 1 e zerado as emissões de Escopo 2, o balanço consolidado de carbono foi positivo — o que indica maior emissão do que remoção. Este cenário é explicado pela variação no estoque de florestas plantadas, que sofreu uma redução temporária em comparação a 2024, diminuindo o potencial de captura de carbono e influenciando diretamente o resultado do cálculo.                                                                                                  </t>
    </r>
    <r>
      <rPr>
        <b/>
        <sz val="13"/>
        <color rgb="FF0A6621"/>
        <rFont val="Arial"/>
        <family val="2"/>
      </rPr>
      <t>&gt;&gt; Emissões - remoções florestais (plantadas + nativas) = balanço de carbono &lt;&lt;</t>
    </r>
    <r>
      <rPr>
        <sz val="13"/>
        <rFont val="Arial"/>
        <family val="2"/>
      </rPr>
      <t xml:space="preserve">
</t>
    </r>
  </si>
  <si>
    <t xml:space="preserve">O ano de 2025 foi marcado por avanços significativos da Melhoramentos em infraestrutura e desenvolvimento regional. Em Camanducaia (MG), a inauguração do projeto de expansão na Unidade de Fibras 
representou um marco de R$ 60 milhões em investimentos (via empresas Matrix e IBS). A grande inovação foi a criação de uma rede dedicada de 138 kV para a fábrica, eliminando a dependência da rede compartilhada de 34,5 kV que causava quedas de energia. Essa nova estrutura, que será gerida pela Energisa, não apenas abre portas para expansão da fábrica, como também contribui para  estabilizar o fornecimento de energia na região, com impactos positivos para a população.
Simultaneamente, em Caieiras, a entrega do Swiss Park Zurich consolidou a parceria estratégica com a Swiss Park. Além da oferta imobiliária, o projeto priorizou o urbanismo funcional, realizando obras viárias essenciais que melhoraram o fluxo de trânsito e a integração entre a região leste e o centro do município. Ainda em 2025, o Estudo de Impacto Ambiental (EIA/RIMA) do projeto de ampliação do empreendimento foi aprovado. </t>
  </si>
  <si>
    <t>100% das matérias-primas à base de madeira são certificadas para manejo florestal e cadeia de custódia nos últimos 4 anos.</t>
  </si>
  <si>
    <r>
      <t xml:space="preserve">Nossas operações mantêm a estabilidade dos indicadores sustentadas por uma infraestrutura consolidada. Na Unidade Industrial, operamos com uma estação de tratamento de efluentes (ETE) dedicada ao processo produtivo, além de uma gestão rigorosa de resíduos sólidos, coleta seletiva e monitoramentos ambientais contínuos.Na área florestal, adotamos procedimentos estruturados para mitigar riscos ambientais, fundamentados em uma Matriz de Aspectos e Impactos. Esta matriz avalia valores essenciais como biodiversidade, recursos hídricos, solos e funções ecossistêmicas.
Identificamos 249 impactos potenciais distribuídos em 10 frentes operacionais — desde o preparo do solo e uso de insumos (herbicidas 
e formicidas) até a colheita, transporte e manutenção de maquinário. Para gerenciar esses riscos:
</t>
    </r>
    <r>
      <rPr>
        <b/>
        <sz val="13"/>
        <rFont val="Arial"/>
        <family val="2"/>
      </rPr>
      <t xml:space="preserve">Planejamento Estratégico: </t>
    </r>
    <r>
      <rPr>
        <sz val="13"/>
        <rFont val="Arial"/>
        <family val="2"/>
      </rPr>
      <t xml:space="preserve">Realizamos avaliações de risco prévias e microplanejamentos de colheita que priorizam a proteção de nascentes, 
corpos hídricos e Áreas de Preservação Permanente (APPs).
</t>
    </r>
    <r>
      <rPr>
        <b/>
        <sz val="13"/>
        <rFont val="Arial"/>
        <family val="2"/>
      </rPr>
      <t>Capacitação:</t>
    </r>
    <r>
      <rPr>
        <sz val="13"/>
        <rFont val="Arial"/>
        <family val="2"/>
      </rPr>
      <t xml:space="preserve"> Nossas equipes recebem treinamento constante para executar os cuidados ambientais previstos nos procedimentos 
operacionais.
</t>
    </r>
    <r>
      <rPr>
        <b/>
        <sz val="13"/>
        <rFont val="Arial"/>
        <family val="2"/>
      </rPr>
      <t>Recuperação e Vigilância:</t>
    </r>
    <r>
      <rPr>
        <sz val="13"/>
        <rFont val="Arial"/>
        <family val="2"/>
      </rPr>
      <t xml:space="preserve"> Áreas degradadas são restauradas via projetos específicos de flora. Além disso, realizamos rondas diárias 
para coibir atividades ilegais, como a caça, aliadas a ações de conscientização com colaboradores e comunidades locais.
O manejo florestal da companhia é um aliado da biodiversidade, preservando espécies raras e ameaçadas por meio de zonas de conservação conectadas. Destacam-se as seguintes iniciativas:
</t>
    </r>
    <r>
      <rPr>
        <b/>
        <sz val="13"/>
        <rFont val="Arial"/>
        <family val="2"/>
      </rPr>
      <t xml:space="preserve">Unidades de Conservação: </t>
    </r>
    <r>
      <rPr>
        <sz val="13"/>
        <rFont val="Arial"/>
        <family val="2"/>
      </rPr>
      <t xml:space="preserve">A Unidade Levantina está inserida na APA Fernão Dias e, em 2023, homologamos a RPPN Parque Levantina (MG), garantindo a preservação perpétua de 2.300 hectares de Mata Atlântica.
</t>
    </r>
    <r>
      <rPr>
        <b/>
        <sz val="13"/>
        <rFont val="Arial"/>
        <family val="2"/>
      </rPr>
      <t>Restauração Ecológica:</t>
    </r>
    <r>
      <rPr>
        <sz val="13"/>
        <rFont val="Arial"/>
        <family val="2"/>
      </rPr>
      <t xml:space="preserve"> Mantemos programas ativos de erradicação de espécies exóticas e planos de recuperação de áreas alteradas, assegurando que o manejo preserve as características nativas do ecossistema.
</t>
    </r>
    <r>
      <rPr>
        <b/>
        <sz val="13"/>
        <rFont val="Arial"/>
        <family val="2"/>
      </rPr>
      <t>Monitoramento Participativo:</t>
    </r>
    <r>
      <rPr>
        <sz val="13"/>
        <rFont val="Arial"/>
        <family val="2"/>
      </rPr>
      <t xml:space="preserve"> Além das campanhas científicas nas Áreas de Alto Valor de Conservação (AAVCs), monitoramos a fauna continuamente através de registros de avistamentos feitos pelas equipes de campo.
</t>
    </r>
    <r>
      <rPr>
        <b/>
        <sz val="13"/>
        <rFont val="Arial"/>
        <family val="2"/>
      </rPr>
      <t>Certificação e Qualidade</t>
    </r>
    <r>
      <rPr>
        <sz val="13"/>
        <rFont val="Arial"/>
        <family val="2"/>
      </rPr>
      <t xml:space="preserve">
Todas as operações seguem padrões rigorosos de manejo, validados anualmente por auditorias externas, o que reafirma nosso compromisso com a manutenção dos habitats e a sustentabilidade ambiental.</t>
    </r>
  </si>
  <si>
    <t>Possuímos um sistema de gestão implementado em todas as unidades, atendendo aos requisitos legais de acordo com a legislação vigente e ao número de colaboradores conforme Código Nacional de Atividade Econômica e formação das Comissões Internas de prevenção de Acidentes e de Assédios (CIPA). Nas três unidades de manejo florestal, somos certificados por meio de auditorias externas anuais e auditorias de cadeia de custódia. Realizamos auditorias e inspeções internas periódicas junto a clientes e terceiros, nas operações florestais, e visitas internas pelo SESMT nas unidades da Lapa e Biona para garantia e correção de possíveis desvios e oportunidades de melhoria.
Todos os colaboradores, terceiros e prestadores atendem as mesmas exigências normativas.</t>
  </si>
  <si>
    <t xml:space="preserve">A Melhoramentos mantém o compromisso rigoroso com a erradicação do trabalho infantil e forçado, bem como com a prevenção de violações trabalhistas. Esse controle inicia-se no recrutamento, com a verificação integral da documentação e a garantia de contratação exclusiva de maiores de 18 anos. No dia a dia, a empresa realiza auditorias de campo e entrevistas com funcionários e parceiros para monitorar as condições laborais. Tal governança é assegurada por políticas internas sólidas, conformidade com certificações e ciclos constantes de auditorias externas.
</t>
  </si>
  <si>
    <t>A companhia monitora rigorosamente o cumprimento da legislação trabalhista e das Convenções Coletivas por parte de seus parceiros e prestadores de serviço. Esse controle abrange a análise periódica de jornadas, folhas de pagamento e encargos, sendo reforçado por uma consultoria especializada e uma plataforma online dedicada à gestão documental e conformidade com as certificações da empresa. 
Complementando essa governança, mantemos canais ativos de denúncia e sugestão — como Ouvidoria e Contato Seguro — além de programas constantes de treinamento e conscientização</t>
  </si>
  <si>
    <t xml:space="preserve">
Realizamos monitoramentos periódicos para otimizar o manejo florestal e reduzir impactos socioambientais, garantindo o equilíbrio com o desenvolvimento econômico. Os dados coletados são analisados sistematicamente e, diante de qualquer desvio nos padrões preestabelecidos, aplicamos ações corretivas imediatas. Tais medidas incluem a umectação de vias, manutenção de estradas e o diálogo direto com as comunidades durante as colheitas. Adicionalmente, nossa operação  é submetida a auditorias externas anuais, que validam nossos processos de consulta pública e avaliação de impacto social.
</t>
  </si>
  <si>
    <r>
      <t>Comprometida com o desenvolvimento sustentável, a Melhoramentos incorpora os princípios ESG à sua gestão por meio de uma estrutura robusta de governança. O Conselho de Administração (CA) assume o papel de instância máxima, sendo assessorado pelo Comitê de Pessoas, Governança e Sustentabilidade (CPES).
Este comitê, liderado por conselheiros independentes, reúne-se periodicamente (no mínimo quatro vezes ao ano) para debater os valores corporativos e os objetivos sustentáveis da companhia, analisando riscos e impactos que são posteriormente levados à deliberação do CA. A Diretoria da empresa apoia esse processo, garantindo que as informações e análises apresentadas já considerem as repercussões ESG.
O envolvimento do Conselho na identificação e gestão de impactos econômicos, sociais e ambientais é garantido por seus Comitês Permanentes e Consultivos. Essa supervisão estratégica, prevista em regimento, é evidenciada pela agenda rigorosa de reuniões que conectam o Conselho a executivos e parceiros estratégicos, assegurando que o compromisso com a devida diligência permeie todas as frentes de negócio.</t>
    </r>
    <r>
      <rPr>
        <sz val="13"/>
        <color theme="1"/>
        <rFont val="Arial"/>
        <family val="2"/>
      </rPr>
      <t xml:space="preserve">
</t>
    </r>
    <r>
      <rPr>
        <b/>
        <sz val="13"/>
        <color theme="1"/>
        <rFont val="Arial"/>
        <family val="2"/>
      </rPr>
      <t xml:space="preserve">
Consideração dos resultados
</t>
    </r>
    <r>
      <rPr>
        <sz val="13"/>
        <color theme="1"/>
        <rFont val="Arial"/>
        <family val="2"/>
      </rPr>
      <t>Cada atividade ou negócio analisado pelo Conselho segue critérios e alçadas de aprovação estabelecidos nas políticas corporativas, incluindo uma avaliação dos impactos ESG. Esses impactos são considerados tanto no momento da aprovação inicial quanto no monitoramento subsequente de indicadores de desempenho. O Conselho utiliza essas informações para ajustar estratégias, propor melhorias nos processos e assegurar que a empresa esteja alinhada a seus compromissos de sustentabilidade, ética e governança responsável.
O Conselho de Administração (CA) também tem um papel central na análise da eficácia dos processos organizacionais, com uma abordagem estruturada para monitorar o desempenho e os resultados das operações de cada unidade de negócio. Em todas as reuniões ordinárias do CA, os indicadores e resultados operacionais são avaliados com base em relatórios apresentados pela alta gestão (Diretoria).
Além dessa análise regular, o Conselho realiza, trimestralmente, uma Business Review/Deep Dive dedicada a uma das unidades de negócio, permitindo um exame mais detalhado de seus processos, estratégias e indicadores de desempenho. Durante essas sessões, são consideradas as áreas de Fibras e Florestal, Editora e Desenvolvimento Imobiliário.</t>
    </r>
  </si>
  <si>
    <r>
      <t xml:space="preserve">O compromisso da Melhoramentos com a mitigação de impactos negativos reflete-se em políticas desenhadas para rápida resposta e reparação. Impactos identificados são tratados prontamente pelos gestores locais e pela Diretoria por meio de planos de ação específicos. Após a resolução, a companhia promove uma revisão profunda de seus processos e treinamentos para fortalecer a cultura de prevenção.
Essa estratégia de controle está fundamentada no modelo global COSO (Três Linhas de Defesa). Nele, a gerência atua na linha de frente (1ª linha), enquanto a Diretoria Jurídica e a área de Compliance fornecem a supervisão e o suporte de conformidade (2ª linha). A validação final do sistema (3ª linha) ocorre por meio de exames independentes, como os realizados pela auditoria da Grant Thornton e os rigorosos processos de certificação socioambiental do manejo, que atestam a sustentabilidade das operações da companhia.
O Canal de Denúncias permite que denúncias sejam feitas na modalidade anônima, segundo melhores práticas do mercado. A abordagem é feita conforme a Política de Apuração de Denúncias e Consultas, garantindo celeridade, imparcialidade, confidencialidade, não retaliação a denunciantes de boa-fé, objetividade e registro dos casos. Os resultados das investigações eventualmente conduzidas são tratados conforme definido na legislação e normativos internos e, quando necessário, medidas de urgência podem ser tomadas. Os demais processos utilizados pela empresa são aqueles previstos em lei, como os Termos de Ajustamento de Conduta e similares. 
No momento do recebimento de queixas/denúncias e também no momento das apurações, durante as entrevistas exploratórias finais, o procedimento adotado pela empresa é sempre o de pedir um feedback do denunciante em relação à experiência de utilização dos mecanismos e como podemos melhorá-los. Durante os treinamentos para utilização dos canais de denúncias, os responsáveis também resolvem dúvidas e recebem dicas e observações sobre as experiências dos colaboradores e demais stakeholders. Outro momento de receber opiniões e depoimento dos colaboradores é no evento chamado "Café com CEO" e "RH na Escuta", em que um número reduzido de colaboradores é chamado para, num ambiente de absoluta segurança psicológica, trazer suas questões, reclamações e sugestões de melhoria. As politicas e mecanismos de queixas são revisados anualmente, e todos os feedbacks e opiniões trazidos pelos colaboradores são consolidados e consultados no momento de revisão. </t>
    </r>
    <r>
      <rPr>
        <sz val="13"/>
        <rFont val="Arial"/>
        <family val="2"/>
      </rPr>
      <t xml:space="preserve">O Canal de Denúncia é terceirizado pela Contato Seguro.  </t>
    </r>
    <r>
      <rPr>
        <sz val="13"/>
        <color theme="1"/>
        <rFont val="Arial"/>
        <family val="2"/>
      </rPr>
      <t xml:space="preserve">
A organização controla o número, natureza e tipo de ocorrências relatadas, para entender como o número diminui ou aumenta com o tempo e para entender se os processos e medidas tomadas anteriormente contribuiram para diminuição das queixas/denúncias. O número e natureza das denúncias/queixas é, também, comparado com informações gerais da indústria, para entendermos e endereçar, se for o caso, possíveis discrepâncias. </t>
    </r>
  </si>
  <si>
    <r>
      <rPr>
        <b/>
        <sz val="13"/>
        <color theme="1"/>
        <rFont val="Arial"/>
        <family val="2"/>
      </rPr>
      <t>Remuneração Fixa e Variável</t>
    </r>
    <r>
      <rPr>
        <sz val="13"/>
        <rFont val="Arial"/>
        <family val="2"/>
      </rPr>
      <t xml:space="preserve">
Além do salário fixo, os cargos de Diretor, Diretor Executivo e CEO recebem uma remuneração variável de curto e longo prazo atrelada ao atingimento de metas financeiras da Melhoramentos, das unidades de negócio pelas quais são responsáveis, pelos projetos relevantes entregues (Contrato de Gestão) e pela aderência à cultura da Melhoramentos, em proporções diferentes conforme o negócio (se é maduro, novos negócios ou áreas corporativas). 
Além disso, cada executivo tem um Contrato de Gestão que contém de 3 a 5 metas ou projetos que serão desenvolvidos ao longo do ano. Em 2025, esse contrato contou com uma meta aspiracional para todos esses executivos, focando na manutenção do bom engajamento das equipes - item que foi medido pelas pesquisas de pulso (e-NPS). Os Diretores e Presidente também são elegíveis ao Incentivo de Longo Prazo (metas de 5 anos), atrelados à valorização da companhia ao longo de cinco anos.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</si>
</sst>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0.0%"/>
    <numFmt numFmtId="165" formatCode="#,##0.0"/>
    <numFmt numFmtId="166" formatCode="_-* #,##0_-;\-* #,##0_-;_-* &quot;-&quot;??_-;_-@_-"/>
  </numFmts>
  <fonts count="62" x14ac:knownFonts="1">
    <font>
      <sz val="12"/>
      <color theme="1"/>
      <name val="Aptos Narrow"/>
      <family val="2"/>
      <scheme val="minor"/>
    </font>
    <font>
      <sz val="12"/>
      <color theme="1"/>
      <name val="Arial"/>
      <family val="2"/>
    </font>
    <font>
      <b/>
      <sz val="12"/>
      <color theme="0"/>
      <name val="Arial"/>
      <family val="2"/>
    </font>
    <font>
      <b/>
      <sz val="14"/>
      <color theme="1"/>
      <name val="Arial"/>
      <family val="2"/>
    </font>
    <font>
      <b/>
      <sz val="16"/>
      <color theme="0"/>
      <name val="Arial"/>
      <family val="2"/>
    </font>
    <font>
      <sz val="13"/>
      <color theme="1"/>
      <name val="Arial"/>
      <family val="2"/>
    </font>
    <font>
      <b/>
      <sz val="13"/>
      <color theme="1"/>
      <name val="Arial"/>
      <family val="2"/>
    </font>
    <font>
      <b/>
      <sz val="13"/>
      <name val="Arial"/>
      <family val="2"/>
    </font>
    <font>
      <b/>
      <sz val="13"/>
      <color rgb="FFFF733A"/>
      <name val="Arial"/>
      <family val="2"/>
    </font>
    <font>
      <sz val="12"/>
      <color theme="1"/>
      <name val="Aptos Narrow"/>
      <family val="2"/>
      <scheme val="minor"/>
    </font>
    <font>
      <b/>
      <sz val="12"/>
      <color theme="1"/>
      <name val="Arial"/>
      <family val="2"/>
    </font>
    <font>
      <sz val="13"/>
      <name val="Arial"/>
      <family val="2"/>
    </font>
    <font>
      <sz val="12"/>
      <color theme="0"/>
      <name val="Arial"/>
      <family val="2"/>
    </font>
    <font>
      <sz val="8"/>
      <name val="Aptos Narrow"/>
      <family val="2"/>
      <scheme val="minor"/>
    </font>
    <font>
      <u/>
      <sz val="12"/>
      <color theme="10"/>
      <name val="Aptos Narrow"/>
      <family val="2"/>
      <scheme val="minor"/>
    </font>
    <font>
      <b/>
      <sz val="12"/>
      <color rgb="FFFFFFFF"/>
      <name val="Arial"/>
      <family val="2"/>
    </font>
    <font>
      <sz val="13"/>
      <color theme="10"/>
      <name val="Arial"/>
      <family val="2"/>
    </font>
    <font>
      <b/>
      <sz val="13"/>
      <color theme="0"/>
      <name val="Arial"/>
      <family val="2"/>
    </font>
    <font>
      <sz val="13"/>
      <color theme="0"/>
      <name val="Arial"/>
      <family val="2"/>
    </font>
    <font>
      <u/>
      <sz val="13"/>
      <color theme="1"/>
      <name val="Arial"/>
      <family val="2"/>
    </font>
    <font>
      <b/>
      <sz val="11"/>
      <color theme="1"/>
      <name val="Arial"/>
      <family val="2"/>
    </font>
    <font>
      <b/>
      <sz val="13"/>
      <color rgb="FF000000"/>
      <name val="Arial"/>
      <family val="2"/>
    </font>
    <font>
      <sz val="13"/>
      <color rgb="FF000000"/>
      <name val="Arial"/>
      <family val="2"/>
    </font>
    <font>
      <b/>
      <sz val="24"/>
      <color rgb="FF0B6520"/>
      <name val="Arial"/>
      <family val="2"/>
    </font>
    <font>
      <i/>
      <sz val="13"/>
      <color theme="1"/>
      <name val="Arial"/>
      <family val="2"/>
    </font>
    <font>
      <b/>
      <sz val="13"/>
      <color rgb="FFEF8353"/>
      <name val="Arial"/>
      <family val="2"/>
    </font>
    <font>
      <sz val="14"/>
      <color theme="1"/>
      <name val="Arial"/>
      <family val="2"/>
    </font>
    <font>
      <sz val="12"/>
      <color rgb="FFF1F4CB"/>
      <name val="Arial"/>
      <family val="2"/>
    </font>
    <font>
      <b/>
      <sz val="14"/>
      <color rgb="FFF1F4CB"/>
      <name val="Arial"/>
      <family val="2"/>
    </font>
    <font>
      <b/>
      <sz val="13"/>
      <color rgb="FFF1F4CB"/>
      <name val="Arial"/>
      <family val="2"/>
    </font>
    <font>
      <sz val="13"/>
      <color rgb="FFF1F4CB"/>
      <name val="Arial"/>
      <family val="2"/>
    </font>
    <font>
      <sz val="14"/>
      <color rgb="FFF1F4CB"/>
      <name val="Arial"/>
      <family val="2"/>
    </font>
    <font>
      <sz val="13"/>
      <color rgb="FFFFC000"/>
      <name val="Arial"/>
      <family val="2"/>
    </font>
    <font>
      <b/>
      <sz val="13"/>
      <color rgb="FFFFC000"/>
      <name val="Arial"/>
      <family val="2"/>
    </font>
    <font>
      <sz val="12"/>
      <color rgb="FFFFC000"/>
      <name val="Arial"/>
      <family val="2"/>
    </font>
    <font>
      <sz val="13"/>
      <color rgb="FFFF0000"/>
      <name val="Arial"/>
      <family val="2"/>
    </font>
    <font>
      <b/>
      <sz val="13"/>
      <color rgb="FFFF0000"/>
      <name val="Arial"/>
      <family val="2"/>
    </font>
    <font>
      <sz val="12"/>
      <color rgb="FF000000"/>
      <name val="Arial"/>
      <family val="2"/>
    </font>
    <font>
      <b/>
      <sz val="14"/>
      <color rgb="FFEF8353"/>
      <name val="Arial"/>
      <family val="2"/>
    </font>
    <font>
      <b/>
      <sz val="12"/>
      <color rgb="FFFF733A"/>
      <name val="Arial"/>
      <family val="2"/>
    </font>
    <font>
      <b/>
      <vertAlign val="subscript"/>
      <sz val="13"/>
      <color theme="0"/>
      <name val="Arial"/>
      <family val="2"/>
    </font>
    <font>
      <sz val="12"/>
      <color rgb="FFFF0000"/>
      <name val="Arial"/>
      <family val="2"/>
    </font>
    <font>
      <sz val="14"/>
      <color rgb="FF000000"/>
      <name val="Calibri"/>
      <family val="2"/>
    </font>
    <font>
      <sz val="12"/>
      <color rgb="FF000000"/>
      <name val="Calibri"/>
      <family val="2"/>
    </font>
    <font>
      <sz val="11"/>
      <color rgb="FFFF0000"/>
      <name val="Calibri"/>
      <family val="2"/>
    </font>
    <font>
      <sz val="10"/>
      <color theme="1"/>
      <name val="Arial"/>
      <family val="2"/>
    </font>
    <font>
      <b/>
      <sz val="18"/>
      <color theme="1"/>
      <name val="Arial"/>
      <family val="2"/>
    </font>
    <font>
      <sz val="13"/>
      <color rgb="FF0A6621"/>
      <name val="Arial"/>
      <family val="2"/>
    </font>
    <font>
      <b/>
      <sz val="13"/>
      <color rgb="FF0A6621"/>
      <name val="Arial"/>
      <family val="2"/>
    </font>
    <font>
      <b/>
      <sz val="20"/>
      <color theme="1"/>
      <name val="Arial"/>
      <family val="2"/>
    </font>
    <font>
      <sz val="10"/>
      <name val="Arial"/>
      <family val="2"/>
    </font>
    <font>
      <sz val="9"/>
      <name val="Arial"/>
      <family val="2"/>
    </font>
    <font>
      <b/>
      <sz val="16"/>
      <color rgb="FF0A6621"/>
      <name val="Arial"/>
      <family val="2"/>
    </font>
    <font>
      <sz val="12"/>
      <color rgb="FF0A6621"/>
      <name val="Arial"/>
      <family val="2"/>
    </font>
    <font>
      <b/>
      <sz val="18"/>
      <color rgb="FF0A6621"/>
      <name val="Arial"/>
      <family val="2"/>
    </font>
    <font>
      <sz val="12"/>
      <name val="Arial"/>
      <family val="2"/>
    </font>
    <font>
      <b/>
      <sz val="13"/>
      <color rgb="FFF08456"/>
      <name val="Arial"/>
      <family val="2"/>
    </font>
    <font>
      <sz val="12"/>
      <color rgb="FFF08456"/>
      <name val="Arial"/>
      <family val="2"/>
    </font>
    <font>
      <b/>
      <sz val="12"/>
      <color rgb="FFF08456"/>
      <name val="Arial"/>
      <family val="2"/>
    </font>
    <font>
      <strike/>
      <sz val="13"/>
      <color rgb="FFFF0000"/>
      <name val="Arial"/>
      <family val="2"/>
    </font>
    <font>
      <b/>
      <sz val="20"/>
      <color rgb="FFFF0000"/>
      <name val="Arial"/>
      <family val="2"/>
    </font>
    <font>
      <b/>
      <sz val="12"/>
      <color rgb="FFFF0000"/>
      <name val="Arial"/>
      <family val="2"/>
    </font>
  </fonts>
  <fills count="28">
    <fill>
      <patternFill patternType="none"/>
    </fill>
    <fill>
      <patternFill patternType="gray125"/>
    </fill>
    <fill>
      <patternFill patternType="solid">
        <fgColor rgb="FFF1F4CB"/>
        <bgColor indexed="64"/>
      </patternFill>
    </fill>
    <fill>
      <patternFill patternType="solid">
        <fgColor rgb="FF0B652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tint="-0.14999847407452621"/>
        <bgColor rgb="FFD8D8D8"/>
      </patternFill>
    </fill>
    <fill>
      <patternFill patternType="solid">
        <fgColor theme="0"/>
        <bgColor indexed="64"/>
      </patternFill>
    </fill>
    <fill>
      <patternFill patternType="solid">
        <fgColor rgb="FFD8D8D8"/>
        <bgColor rgb="FFD8D8D8"/>
      </patternFill>
    </fill>
    <fill>
      <patternFill patternType="solid">
        <fgColor rgb="FF0B6520"/>
        <bgColor rgb="FF000000"/>
      </patternFill>
    </fill>
    <fill>
      <patternFill patternType="solid">
        <fgColor theme="0" tint="-4.9989318521683403E-2"/>
        <bgColor indexed="64"/>
      </patternFill>
    </fill>
    <fill>
      <patternFill patternType="solid">
        <fgColor theme="2"/>
        <bgColor indexed="64"/>
      </patternFill>
    </fill>
    <fill>
      <patternFill patternType="solid">
        <fgColor theme="2"/>
        <bgColor rgb="FFF2F2F2"/>
      </patternFill>
    </fill>
    <fill>
      <patternFill patternType="solid">
        <fgColor rgb="FFF2F2F2"/>
        <bgColor rgb="FF000000"/>
      </patternFill>
    </fill>
    <fill>
      <patternFill patternType="solid">
        <fgColor theme="2"/>
        <bgColor rgb="FF000000"/>
      </patternFill>
    </fill>
    <fill>
      <patternFill patternType="solid">
        <fgColor rgb="FFF5885F"/>
        <bgColor indexed="64"/>
      </patternFill>
    </fill>
    <fill>
      <patternFill patternType="solid">
        <fgColor rgb="FFD9D9D9"/>
        <bgColor rgb="FF000000"/>
      </patternFill>
    </fill>
    <fill>
      <patternFill patternType="solid">
        <fgColor rgb="FFEF8353"/>
        <bgColor indexed="64"/>
      </patternFill>
    </fill>
    <fill>
      <patternFill patternType="solid">
        <fgColor rgb="FFFFFFFF"/>
        <bgColor rgb="FF000000"/>
      </patternFill>
    </fill>
    <fill>
      <patternFill patternType="solid">
        <fgColor rgb="FFEDEDED"/>
        <bgColor rgb="FF000000"/>
      </patternFill>
    </fill>
    <fill>
      <patternFill patternType="solid">
        <fgColor theme="0" tint="-0.249977111117893"/>
        <bgColor rgb="FF000000"/>
      </patternFill>
    </fill>
    <fill>
      <patternFill patternType="solid">
        <fgColor theme="0" tint="-4.9989318521683403E-2"/>
        <bgColor rgb="FF000000"/>
      </patternFill>
    </fill>
    <fill>
      <patternFill patternType="solid">
        <fgColor rgb="FF0A6621"/>
        <bgColor indexed="64"/>
      </patternFill>
    </fill>
    <fill>
      <patternFill patternType="solid">
        <fgColor rgb="FF0A6621"/>
        <bgColor rgb="FF000000"/>
      </patternFill>
    </fill>
    <fill>
      <patternFill patternType="solid">
        <fgColor rgb="FFF1F3CB"/>
        <bgColor rgb="FF000000"/>
      </patternFill>
    </fill>
    <fill>
      <patternFill patternType="solid">
        <fgColor rgb="FFF1F3CB"/>
        <bgColor indexed="64"/>
      </patternFill>
    </fill>
    <fill>
      <patternFill patternType="solid">
        <fgColor rgb="FFF2F5CB"/>
        <bgColor indexed="64"/>
      </patternFill>
    </fill>
    <fill>
      <patternFill patternType="solid">
        <fgColor rgb="FFFBFBF0"/>
        <bgColor indexed="64"/>
      </patternFill>
    </fill>
  </fills>
  <borders count="100">
    <border>
      <left/>
      <right/>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right/>
      <top/>
      <bottom style="thin">
        <color theme="0"/>
      </bottom>
      <diagonal/>
    </border>
    <border>
      <left/>
      <right/>
      <top style="thin">
        <color theme="0"/>
      </top>
      <bottom style="thin">
        <color theme="0"/>
      </bottom>
      <diagonal/>
    </border>
    <border>
      <left/>
      <right style="thin">
        <color theme="0"/>
      </right>
      <top style="thin">
        <color theme="0"/>
      </top>
      <bottom/>
      <diagonal/>
    </border>
    <border>
      <left/>
      <right/>
      <top style="thin">
        <color theme="0"/>
      </top>
      <bottom/>
      <diagonal/>
    </border>
    <border>
      <left style="thin">
        <color rgb="FFFFFFFF"/>
      </left>
      <right/>
      <top style="thin">
        <color theme="0"/>
      </top>
      <bottom style="thin">
        <color rgb="FFFFFFFF"/>
      </bottom>
      <diagonal/>
    </border>
    <border>
      <left style="thin">
        <color theme="0"/>
      </left>
      <right/>
      <top style="thin">
        <color theme="0"/>
      </top>
      <bottom/>
      <diagonal/>
    </border>
    <border>
      <left style="thin">
        <color theme="0"/>
      </left>
      <right/>
      <top/>
      <bottom style="thin">
        <color theme="0"/>
      </bottom>
      <diagonal/>
    </border>
    <border>
      <left/>
      <right style="thin">
        <color theme="0"/>
      </right>
      <top/>
      <bottom style="thin">
        <color theme="0"/>
      </bottom>
      <diagonal/>
    </border>
    <border>
      <left style="thin">
        <color theme="0"/>
      </left>
      <right/>
      <top/>
      <bottom/>
      <diagonal/>
    </border>
    <border>
      <left/>
      <right/>
      <top style="thin">
        <color theme="0"/>
      </top>
      <bottom style="thin">
        <color rgb="FFFFFFFF"/>
      </bottom>
      <diagonal/>
    </border>
    <border>
      <left/>
      <right style="thin">
        <color theme="0"/>
      </right>
      <top/>
      <bottom/>
      <diagonal/>
    </border>
    <border>
      <left style="thin">
        <color rgb="FFFFFFFF"/>
      </left>
      <right/>
      <top style="thin">
        <color theme="0"/>
      </top>
      <bottom/>
      <diagonal/>
    </border>
    <border>
      <left style="thin">
        <color rgb="FFFFFFFF"/>
      </left>
      <right/>
      <top/>
      <bottom/>
      <diagonal/>
    </border>
    <border>
      <left style="thin">
        <color rgb="FFFFFFFF"/>
      </left>
      <right/>
      <top/>
      <bottom style="thin">
        <color theme="0"/>
      </bottom>
      <diagonal/>
    </border>
    <border>
      <left style="thin">
        <color rgb="FFFFFFFF"/>
      </left>
      <right/>
      <top style="thin">
        <color rgb="FFFFFFFF"/>
      </top>
      <bottom/>
      <diagonal/>
    </border>
    <border>
      <left/>
      <right style="thin">
        <color theme="0"/>
      </right>
      <top style="thin">
        <color rgb="FFFFFFFF"/>
      </top>
      <bottom/>
      <diagonal/>
    </border>
    <border>
      <left style="thin">
        <color theme="0"/>
      </left>
      <right style="thin">
        <color theme="0"/>
      </right>
      <top/>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right/>
      <top style="thin">
        <color rgb="FFFFFFFF"/>
      </top>
      <bottom style="thin">
        <color rgb="FFFFFFFF"/>
      </bottom>
      <diagonal/>
    </border>
    <border>
      <left/>
      <right style="thin">
        <color rgb="FFFFFFFF"/>
      </right>
      <top style="thin">
        <color rgb="FFFFFFFF"/>
      </top>
      <bottom style="thin">
        <color rgb="FFFFFFFF"/>
      </bottom>
      <diagonal/>
    </border>
    <border>
      <left style="thin">
        <color rgb="FFFFFFFF"/>
      </left>
      <right style="thin">
        <color rgb="FFFFFFFF"/>
      </right>
      <top/>
      <bottom style="thin">
        <color rgb="FFFFFFFF"/>
      </bottom>
      <diagonal/>
    </border>
    <border>
      <left/>
      <right style="thin">
        <color rgb="FFFFFFFF"/>
      </right>
      <top/>
      <bottom style="thin">
        <color rgb="FFFFFFFF"/>
      </bottom>
      <diagonal/>
    </border>
    <border>
      <left style="thin">
        <color theme="0"/>
      </left>
      <right/>
      <top style="thin">
        <color rgb="FFFFFFFF"/>
      </top>
      <bottom style="thin">
        <color rgb="FFFFFFFF"/>
      </bottom>
      <diagonal/>
    </border>
    <border>
      <left style="thin">
        <color rgb="FFFFFFFF"/>
      </left>
      <right/>
      <top style="thin">
        <color rgb="FFFFFFFF"/>
      </top>
      <bottom style="thin">
        <color theme="0"/>
      </bottom>
      <diagonal/>
    </border>
    <border>
      <left/>
      <right style="thin">
        <color theme="0"/>
      </right>
      <top style="thin">
        <color rgb="FFFFFFFF"/>
      </top>
      <bottom style="thin">
        <color theme="0"/>
      </bottom>
      <diagonal/>
    </border>
    <border>
      <left style="thin">
        <color theme="0"/>
      </left>
      <right style="thin">
        <color indexed="64"/>
      </right>
      <top style="thin">
        <color theme="0"/>
      </top>
      <bottom style="thin">
        <color theme="0"/>
      </bottom>
      <diagonal/>
    </border>
    <border>
      <left style="thin">
        <color indexed="64"/>
      </left>
      <right style="thin">
        <color indexed="64"/>
      </right>
      <top style="thin">
        <color theme="0"/>
      </top>
      <bottom style="thin">
        <color theme="0"/>
      </bottom>
      <diagonal/>
    </border>
    <border>
      <left style="thin">
        <color indexed="64"/>
      </left>
      <right style="thin">
        <color theme="0"/>
      </right>
      <top style="thin">
        <color theme="0"/>
      </top>
      <bottom style="thin">
        <color theme="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top/>
      <bottom/>
      <diagonal/>
    </border>
    <border>
      <left/>
      <right/>
      <top style="thin">
        <color rgb="FF0A6621"/>
      </top>
      <bottom/>
      <diagonal/>
    </border>
    <border>
      <left style="thin">
        <color indexed="64"/>
      </left>
      <right style="thin">
        <color indexed="64"/>
      </right>
      <top style="thin">
        <color theme="0"/>
      </top>
      <bottom style="thin">
        <color indexed="64"/>
      </bottom>
      <diagonal/>
    </border>
    <border>
      <left style="thin">
        <color indexed="64"/>
      </left>
      <right style="thin">
        <color theme="0"/>
      </right>
      <top style="thin">
        <color indexed="64"/>
      </top>
      <bottom style="thin">
        <color theme="0"/>
      </bottom>
      <diagonal/>
    </border>
    <border>
      <left style="thin">
        <color indexed="64"/>
      </left>
      <right style="thin">
        <color theme="0"/>
      </right>
      <top style="thin">
        <color indexed="64"/>
      </top>
      <bottom style="thin">
        <color indexed="64"/>
      </bottom>
      <diagonal/>
    </border>
    <border>
      <left style="thin">
        <color indexed="64"/>
      </left>
      <right style="thin">
        <color indexed="64"/>
      </right>
      <top style="thin">
        <color indexed="64"/>
      </top>
      <bottom style="thin">
        <color theme="0"/>
      </bottom>
      <diagonal/>
    </border>
    <border>
      <left style="thin">
        <color theme="0"/>
      </left>
      <right style="thin">
        <color indexed="64"/>
      </right>
      <top style="thin">
        <color indexed="64"/>
      </top>
      <bottom style="thin">
        <color theme="0"/>
      </bottom>
      <diagonal/>
    </border>
    <border>
      <left style="thin">
        <color theme="0"/>
      </left>
      <right style="thin">
        <color indexed="64"/>
      </right>
      <top style="thin">
        <color indexed="64"/>
      </top>
      <bottom style="thin">
        <color indexed="64"/>
      </bottom>
      <diagonal/>
    </border>
    <border>
      <left style="thin">
        <color indexed="64"/>
      </left>
      <right/>
      <top style="thin">
        <color indexed="64"/>
      </top>
      <bottom style="thin">
        <color theme="0"/>
      </bottom>
      <diagonal/>
    </border>
    <border>
      <left style="thin">
        <color theme="0"/>
      </left>
      <right style="thin">
        <color indexed="64"/>
      </right>
      <top style="thin">
        <color theme="0"/>
      </top>
      <bottom style="thin">
        <color indexed="64"/>
      </bottom>
      <diagonal/>
    </border>
    <border>
      <left style="thin">
        <color indexed="64"/>
      </left>
      <right/>
      <top style="thin">
        <color theme="0"/>
      </top>
      <bottom style="thin">
        <color indexed="64"/>
      </bottom>
      <diagonal/>
    </border>
    <border>
      <left style="thin">
        <color indexed="64"/>
      </left>
      <right style="thin">
        <color theme="0"/>
      </right>
      <top style="thin">
        <color theme="0"/>
      </top>
      <bottom style="thin">
        <color indexed="64"/>
      </bottom>
      <diagonal/>
    </border>
    <border>
      <left/>
      <right style="thin">
        <color indexed="64"/>
      </right>
      <top style="thin">
        <color theme="0"/>
      </top>
      <bottom style="thin">
        <color indexed="64"/>
      </bottom>
      <diagonal/>
    </border>
    <border>
      <left/>
      <right style="thin">
        <color indexed="64"/>
      </right>
      <top style="thin">
        <color indexed="64"/>
      </top>
      <bottom style="thin">
        <color theme="0"/>
      </bottom>
      <diagonal/>
    </border>
    <border>
      <left style="dashed">
        <color indexed="64"/>
      </left>
      <right style="dashed">
        <color indexed="64"/>
      </right>
      <top/>
      <bottom/>
      <diagonal/>
    </border>
    <border>
      <left/>
      <right style="dashed">
        <color indexed="64"/>
      </right>
      <top/>
      <bottom/>
      <diagonal/>
    </border>
    <border>
      <left/>
      <right/>
      <top/>
      <bottom style="thin">
        <color rgb="FFF08456"/>
      </bottom>
      <diagonal/>
    </border>
    <border>
      <left/>
      <right/>
      <top style="thin">
        <color rgb="FFF08456"/>
      </top>
      <bottom/>
      <diagonal/>
    </border>
    <border>
      <left/>
      <right style="thin">
        <color rgb="FFF08456"/>
      </right>
      <top/>
      <bottom/>
      <diagonal/>
    </border>
    <border>
      <left/>
      <right style="thin">
        <color rgb="FFF08456"/>
      </right>
      <top/>
      <bottom style="thin">
        <color rgb="FFF08456"/>
      </bottom>
      <diagonal/>
    </border>
    <border>
      <left style="thin">
        <color rgb="FFF08456"/>
      </left>
      <right/>
      <top/>
      <bottom/>
      <diagonal/>
    </border>
    <border>
      <left/>
      <right style="thin">
        <color rgb="FFF08456"/>
      </right>
      <top style="thin">
        <color rgb="FFF08456"/>
      </top>
      <bottom/>
      <diagonal/>
    </border>
    <border>
      <left style="thin">
        <color rgb="FFF08456"/>
      </left>
      <right/>
      <top style="thin">
        <color rgb="FFF08456"/>
      </top>
      <bottom/>
      <diagonal/>
    </border>
    <border>
      <left style="thin">
        <color rgb="FFF08456"/>
      </left>
      <right/>
      <top/>
      <bottom style="thin">
        <color rgb="FFF08456"/>
      </bottom>
      <diagonal/>
    </border>
    <border>
      <left style="thin">
        <color rgb="FFF08456"/>
      </left>
      <right style="thin">
        <color rgb="FFF08456"/>
      </right>
      <top style="thin">
        <color rgb="FFF08456"/>
      </top>
      <bottom style="thin">
        <color rgb="FFF08456"/>
      </bottom>
      <diagonal/>
    </border>
    <border>
      <left style="dashed">
        <color indexed="64"/>
      </left>
      <right style="thin">
        <color rgb="FFEF8353"/>
      </right>
      <top style="thin">
        <color rgb="FFEF8353"/>
      </top>
      <bottom style="thin">
        <color theme="0"/>
      </bottom>
      <diagonal/>
    </border>
    <border>
      <left style="thin">
        <color rgb="FFEF8353"/>
      </left>
      <right style="dashed">
        <color indexed="64"/>
      </right>
      <top style="thin">
        <color theme="0"/>
      </top>
      <bottom style="thin">
        <color rgb="FFEF8353"/>
      </bottom>
      <diagonal/>
    </border>
    <border>
      <left style="thin">
        <color rgb="FFEF8353"/>
      </left>
      <right style="dashed">
        <color indexed="64"/>
      </right>
      <top style="thin">
        <color rgb="FFEF8353"/>
      </top>
      <bottom style="thin">
        <color rgb="FFEF8353"/>
      </bottom>
      <diagonal/>
    </border>
    <border>
      <left style="dashed">
        <color indexed="64"/>
      </left>
      <right/>
      <top style="thin">
        <color rgb="FFEF8353"/>
      </top>
      <bottom style="thin">
        <color rgb="FFEF8353"/>
      </bottom>
      <diagonal/>
    </border>
    <border>
      <left style="thin">
        <color rgb="FFEF8353"/>
      </left>
      <right style="dashed">
        <color indexed="64"/>
      </right>
      <top/>
      <bottom/>
      <diagonal/>
    </border>
    <border>
      <left style="dashed">
        <color indexed="64"/>
      </left>
      <right style="dashed">
        <color indexed="64"/>
      </right>
      <top style="thin">
        <color rgb="FFEF8353"/>
      </top>
      <bottom style="thin">
        <color rgb="FFEF8353"/>
      </bottom>
      <diagonal/>
    </border>
    <border>
      <left style="thin">
        <color theme="0"/>
      </left>
      <right style="dashed">
        <color indexed="64"/>
      </right>
      <top style="thin">
        <color rgb="FFEF8353"/>
      </top>
      <bottom style="thin">
        <color rgb="FFEF8353"/>
      </bottom>
      <diagonal/>
    </border>
    <border>
      <left style="dashed">
        <color indexed="64"/>
      </left>
      <right style="thin">
        <color rgb="FFEF8353"/>
      </right>
      <top style="thin">
        <color rgb="FFEF8353"/>
      </top>
      <bottom style="thin">
        <color rgb="FFEF8353"/>
      </bottom>
      <diagonal/>
    </border>
    <border>
      <left/>
      <right style="dashed">
        <color indexed="64"/>
      </right>
      <top style="thin">
        <color rgb="FFEF8353"/>
      </top>
      <bottom style="thin">
        <color rgb="FFEF8353"/>
      </bottom>
      <diagonal/>
    </border>
    <border>
      <left style="dashed">
        <color indexed="64"/>
      </left>
      <right style="thin">
        <color rgb="FFEF8353"/>
      </right>
      <top style="thin">
        <color theme="0"/>
      </top>
      <bottom style="thin">
        <color rgb="FFEF8353"/>
      </bottom>
      <diagonal/>
    </border>
    <border>
      <left style="thin">
        <color rgb="FFEF8353"/>
      </left>
      <right style="dashed">
        <color indexed="64"/>
      </right>
      <top/>
      <bottom style="thin">
        <color rgb="FFEF8353"/>
      </bottom>
      <diagonal/>
    </border>
    <border>
      <left style="dashed">
        <color indexed="64"/>
      </left>
      <right style="thin">
        <color rgb="FFEF8353"/>
      </right>
      <top/>
      <bottom style="thin">
        <color rgb="FFEF8353"/>
      </bottom>
      <diagonal/>
    </border>
    <border>
      <left style="dashed">
        <color indexed="64"/>
      </left>
      <right style="dashed">
        <color indexed="64"/>
      </right>
      <top/>
      <bottom style="thin">
        <color rgb="FFEF8353"/>
      </bottom>
      <diagonal/>
    </border>
    <border>
      <left style="dashed">
        <color indexed="64"/>
      </left>
      <right style="thin">
        <color rgb="FFEF8353"/>
      </right>
      <top/>
      <bottom/>
      <diagonal/>
    </border>
    <border>
      <left style="thin">
        <color rgb="FFEF8353"/>
      </left>
      <right style="dashed">
        <color indexed="64"/>
      </right>
      <top style="thin">
        <color rgb="FFEF8353"/>
      </top>
      <bottom style="thin">
        <color theme="0"/>
      </bottom>
      <diagonal/>
    </border>
    <border>
      <left style="dashed">
        <color indexed="64"/>
      </left>
      <right/>
      <top/>
      <bottom style="thin">
        <color rgb="FFEF8353"/>
      </bottom>
      <diagonal/>
    </border>
    <border>
      <left/>
      <right style="dashed">
        <color indexed="64"/>
      </right>
      <top/>
      <bottom style="thin">
        <color rgb="FFEF8353"/>
      </bottom>
      <diagonal/>
    </border>
    <border>
      <left style="thin">
        <color rgb="FFEF8353"/>
      </left>
      <right style="dashed">
        <color indexed="64"/>
      </right>
      <top style="thin">
        <color rgb="FFEF8353"/>
      </top>
      <bottom/>
      <diagonal/>
    </border>
    <border>
      <left style="dashed">
        <color indexed="64"/>
      </left>
      <right style="dashed">
        <color indexed="64"/>
      </right>
      <top style="thin">
        <color rgb="FFEF8353"/>
      </top>
      <bottom/>
      <diagonal/>
    </border>
    <border>
      <left style="dashed">
        <color indexed="64"/>
      </left>
      <right style="thin">
        <color rgb="FFEF8353"/>
      </right>
      <top style="thin">
        <color rgb="FFEF8353"/>
      </top>
      <bottom/>
      <diagonal/>
    </border>
    <border>
      <left style="thin">
        <color rgb="FFEF8353"/>
      </left>
      <right style="thin">
        <color rgb="FFEF8353"/>
      </right>
      <top style="thin">
        <color rgb="FFEF8353"/>
      </top>
      <bottom style="thin">
        <color rgb="FFEF8353"/>
      </bottom>
      <diagonal/>
    </border>
    <border>
      <left style="thin">
        <color rgb="FFEF8353"/>
      </left>
      <right/>
      <top style="thin">
        <color rgb="FFEF8353"/>
      </top>
      <bottom/>
      <diagonal/>
    </border>
    <border>
      <left/>
      <right/>
      <top style="thin">
        <color rgb="FFEF8353"/>
      </top>
      <bottom/>
      <diagonal/>
    </border>
    <border>
      <left/>
      <right style="thin">
        <color rgb="FFEF8353"/>
      </right>
      <top style="thin">
        <color rgb="FFEF8353"/>
      </top>
      <bottom/>
      <diagonal/>
    </border>
    <border>
      <left style="thin">
        <color rgb="FFEF8353"/>
      </left>
      <right/>
      <top/>
      <bottom/>
      <diagonal/>
    </border>
    <border>
      <left/>
      <right style="thin">
        <color rgb="FFEF8353"/>
      </right>
      <top/>
      <bottom/>
      <diagonal/>
    </border>
    <border>
      <left style="thin">
        <color rgb="FFEF8353"/>
      </left>
      <right/>
      <top/>
      <bottom style="thin">
        <color rgb="FFEF8353"/>
      </bottom>
      <diagonal/>
    </border>
    <border>
      <left/>
      <right/>
      <top/>
      <bottom style="thin">
        <color rgb="FFEF8353"/>
      </bottom>
      <diagonal/>
    </border>
    <border>
      <left/>
      <right style="thin">
        <color rgb="FFEF8353"/>
      </right>
      <top/>
      <bottom style="thin">
        <color rgb="FFEF8353"/>
      </bottom>
      <diagonal/>
    </border>
    <border>
      <left/>
      <right/>
      <top style="hair">
        <color indexed="64"/>
      </top>
      <bottom style="hair">
        <color indexed="64"/>
      </bottom>
      <diagonal/>
    </border>
  </borders>
  <cellStyleXfs count="4">
    <xf numFmtId="0" fontId="0" fillId="0" borderId="0"/>
    <xf numFmtId="9" fontId="9" fillId="0" borderId="0" applyFont="0" applyFill="0" applyBorder="0" applyAlignment="0" applyProtection="0"/>
    <xf numFmtId="0" fontId="14" fillId="0" borderId="0" applyNumberFormat="0" applyFill="0" applyBorder="0" applyAlignment="0" applyProtection="0"/>
    <xf numFmtId="43" fontId="9" fillId="0" borderId="0" applyFont="0" applyFill="0" applyBorder="0" applyAlignment="0" applyProtection="0"/>
  </cellStyleXfs>
  <cellXfs count="781">
    <xf numFmtId="0" fontId="0" fillId="0" borderId="0" xfId="0"/>
    <xf numFmtId="0" fontId="0" fillId="2" borderId="0" xfId="0" applyFill="1"/>
    <xf numFmtId="0" fontId="1" fillId="2" borderId="0" xfId="0" applyFont="1" applyFill="1"/>
    <xf numFmtId="0" fontId="1" fillId="3" borderId="0" xfId="0" applyFont="1" applyFill="1"/>
    <xf numFmtId="0" fontId="1" fillId="0" borderId="0" xfId="0" applyFont="1"/>
    <xf numFmtId="0" fontId="4" fillId="3" borderId="0" xfId="0" applyFont="1" applyFill="1" applyAlignment="1">
      <alignment horizontal="left" vertical="center"/>
    </xf>
    <xf numFmtId="0" fontId="1" fillId="0" borderId="0" xfId="0" applyFont="1" applyAlignment="1">
      <alignment horizontal="left" vertical="top" wrapText="1" indent="1"/>
    </xf>
    <xf numFmtId="0" fontId="1" fillId="3" borderId="0" xfId="0" applyFont="1" applyFill="1" applyAlignment="1">
      <alignment horizontal="left" indent="1"/>
    </xf>
    <xf numFmtId="0" fontId="1" fillId="2" borderId="0" xfId="0" applyFont="1" applyFill="1" applyAlignment="1">
      <alignment horizontal="left" indent="1"/>
    </xf>
    <xf numFmtId="0" fontId="1" fillId="0" borderId="0" xfId="0" applyFont="1" applyAlignment="1">
      <alignment horizontal="left" indent="1"/>
    </xf>
    <xf numFmtId="0" fontId="1" fillId="3" borderId="0" xfId="0" applyFont="1" applyFill="1" applyAlignment="1">
      <alignment horizontal="left" vertical="top" wrapText="1" indent="1"/>
    </xf>
    <xf numFmtId="0" fontId="1" fillId="3" borderId="0" xfId="0" applyFont="1" applyFill="1" applyAlignment="1">
      <alignment horizontal="left" wrapText="1"/>
    </xf>
    <xf numFmtId="0" fontId="6" fillId="0" borderId="0" xfId="0" applyFont="1" applyAlignment="1">
      <alignment horizontal="left" indent="1"/>
    </xf>
    <xf numFmtId="0" fontId="6" fillId="0" borderId="0" xfId="0" applyFont="1" applyAlignment="1">
      <alignment horizontal="left" vertical="top" wrapText="1" indent="1"/>
    </xf>
    <xf numFmtId="0" fontId="5" fillId="0" borderId="0" xfId="0" applyFont="1" applyAlignment="1">
      <alignment horizontal="left" vertical="top" wrapText="1" indent="1"/>
    </xf>
    <xf numFmtId="0" fontId="5" fillId="0" borderId="0" xfId="0" applyFont="1" applyAlignment="1">
      <alignment horizontal="left" indent="1"/>
    </xf>
    <xf numFmtId="0" fontId="5" fillId="0" borderId="0" xfId="0" applyFont="1" applyAlignment="1">
      <alignment vertical="top" wrapText="1"/>
    </xf>
    <xf numFmtId="0" fontId="1" fillId="2" borderId="0" xfId="0" applyFont="1" applyFill="1" applyAlignment="1">
      <alignment horizontal="left" vertical="top" wrapText="1" indent="1"/>
    </xf>
    <xf numFmtId="0" fontId="4" fillId="3" borderId="0" xfId="0" applyFont="1" applyFill="1" applyAlignment="1">
      <alignment horizontal="left" vertical="center" wrapText="1"/>
    </xf>
    <xf numFmtId="0" fontId="5" fillId="0" borderId="0" xfId="0" applyFont="1" applyAlignment="1">
      <alignment horizontal="left" vertical="top" indent="1"/>
    </xf>
    <xf numFmtId="0" fontId="2" fillId="3" borderId="0" xfId="0" applyFont="1" applyFill="1" applyAlignment="1">
      <alignment horizontal="left" vertical="center" wrapText="1"/>
    </xf>
    <xf numFmtId="0" fontId="1" fillId="3" borderId="0" xfId="0" applyFont="1" applyFill="1" applyAlignment="1">
      <alignment horizontal="left"/>
    </xf>
    <xf numFmtId="0" fontId="1" fillId="0" borderId="0" xfId="0" applyFont="1" applyAlignment="1">
      <alignment vertical="center"/>
    </xf>
    <xf numFmtId="0" fontId="1" fillId="0" borderId="0" xfId="0" applyFont="1" applyAlignment="1">
      <alignment vertical="center" wrapText="1"/>
    </xf>
    <xf numFmtId="49" fontId="5" fillId="0" borderId="0" xfId="0" applyNumberFormat="1" applyFont="1" applyAlignment="1">
      <alignment vertical="top" wrapText="1"/>
    </xf>
    <xf numFmtId="49" fontId="5" fillId="0" borderId="0" xfId="0" applyNumberFormat="1" applyFont="1" applyAlignment="1">
      <alignment vertical="center" wrapText="1"/>
    </xf>
    <xf numFmtId="0" fontId="6" fillId="5" borderId="1" xfId="0" applyFont="1" applyFill="1" applyBorder="1" applyAlignment="1">
      <alignment horizontal="center" vertical="top" wrapText="1"/>
    </xf>
    <xf numFmtId="0" fontId="5" fillId="10" borderId="1" xfId="0" applyFont="1" applyFill="1" applyBorder="1" applyAlignment="1">
      <alignment horizontal="center" vertical="center" wrapText="1"/>
    </xf>
    <xf numFmtId="0" fontId="6" fillId="5" borderId="1" xfId="0" applyFont="1" applyFill="1" applyBorder="1" applyAlignment="1">
      <alignment horizontal="center" vertical="center" wrapText="1"/>
    </xf>
    <xf numFmtId="1" fontId="5" fillId="10" borderId="1" xfId="0" applyNumberFormat="1" applyFont="1" applyFill="1" applyBorder="1" applyAlignment="1">
      <alignment horizontal="center" vertical="center" wrapText="1"/>
    </xf>
    <xf numFmtId="0" fontId="10" fillId="5" borderId="1" xfId="0" applyFont="1" applyFill="1" applyBorder="1" applyAlignment="1">
      <alignment horizontal="center" vertical="center"/>
    </xf>
    <xf numFmtId="9" fontId="5" fillId="10" borderId="1" xfId="0" applyNumberFormat="1" applyFont="1" applyFill="1" applyBorder="1" applyAlignment="1">
      <alignment horizontal="center" vertical="center" wrapText="1"/>
    </xf>
    <xf numFmtId="3" fontId="5" fillId="10" borderId="1" xfId="0" applyNumberFormat="1" applyFont="1" applyFill="1" applyBorder="1" applyAlignment="1">
      <alignment horizontal="center" vertical="center" wrapText="1"/>
    </xf>
    <xf numFmtId="1" fontId="11" fillId="10" borderId="1" xfId="0" applyNumberFormat="1" applyFont="1" applyFill="1" applyBorder="1" applyAlignment="1">
      <alignment horizontal="center" vertical="center" wrapText="1"/>
    </xf>
    <xf numFmtId="0" fontId="11" fillId="10" borderId="1" xfId="0" applyFont="1" applyFill="1" applyBorder="1" applyAlignment="1">
      <alignment horizontal="center" vertical="center" wrapText="1"/>
    </xf>
    <xf numFmtId="0" fontId="6" fillId="8" borderId="1" xfId="0" applyFont="1" applyFill="1" applyBorder="1" applyAlignment="1">
      <alignment horizontal="center" vertical="center" wrapText="1"/>
    </xf>
    <xf numFmtId="4" fontId="5" fillId="10" borderId="1" xfId="0" applyNumberFormat="1" applyFont="1" applyFill="1" applyBorder="1" applyAlignment="1">
      <alignment horizontal="center" vertical="top" wrapText="1"/>
    </xf>
    <xf numFmtId="4" fontId="5" fillId="10" borderId="1" xfId="0" applyNumberFormat="1" applyFont="1" applyFill="1" applyBorder="1" applyAlignment="1">
      <alignment horizontal="center" vertical="center" wrapText="1"/>
    </xf>
    <xf numFmtId="0" fontId="10" fillId="5" borderId="1" xfId="0" applyFont="1" applyFill="1" applyBorder="1"/>
    <xf numFmtId="0" fontId="5" fillId="10" borderId="1" xfId="0" applyFont="1" applyFill="1" applyBorder="1" applyAlignment="1">
      <alignment horizontal="center"/>
    </xf>
    <xf numFmtId="0" fontId="1" fillId="10" borderId="10" xfId="0" applyFont="1" applyFill="1" applyBorder="1" applyAlignment="1">
      <alignment horizontal="center"/>
    </xf>
    <xf numFmtId="0" fontId="1" fillId="10" borderId="4" xfId="0" applyFont="1" applyFill="1" applyBorder="1" applyAlignment="1">
      <alignment horizontal="center"/>
    </xf>
    <xf numFmtId="0" fontId="1" fillId="10" borderId="11" xfId="0" applyFont="1" applyFill="1" applyBorder="1" applyAlignment="1">
      <alignment horizontal="center"/>
    </xf>
    <xf numFmtId="49" fontId="5" fillId="10" borderId="1" xfId="0" applyNumberFormat="1" applyFont="1" applyFill="1" applyBorder="1" applyAlignment="1">
      <alignment horizontal="center" vertical="top" wrapText="1"/>
    </xf>
    <xf numFmtId="49" fontId="6" fillId="11" borderId="1" xfId="0" applyNumberFormat="1" applyFont="1" applyFill="1" applyBorder="1" applyAlignment="1">
      <alignment horizontal="center" vertical="top" wrapText="1"/>
    </xf>
    <xf numFmtId="9" fontId="6" fillId="11" borderId="1" xfId="0" applyNumberFormat="1" applyFont="1" applyFill="1" applyBorder="1" applyAlignment="1">
      <alignment horizontal="center" vertical="top" wrapText="1"/>
    </xf>
    <xf numFmtId="0" fontId="6" fillId="12" borderId="1" xfId="0" applyFont="1" applyFill="1" applyBorder="1" applyAlignment="1">
      <alignment horizontal="center" vertical="center"/>
    </xf>
    <xf numFmtId="9" fontId="5" fillId="10" borderId="1" xfId="0" applyNumberFormat="1" applyFont="1" applyFill="1" applyBorder="1" applyAlignment="1">
      <alignment horizontal="center"/>
    </xf>
    <xf numFmtId="9" fontId="6" fillId="12" borderId="1" xfId="0" applyNumberFormat="1" applyFont="1" applyFill="1" applyBorder="1" applyAlignment="1">
      <alignment horizontal="center" vertical="center"/>
    </xf>
    <xf numFmtId="49" fontId="6" fillId="0" borderId="0" xfId="0" applyNumberFormat="1" applyFont="1" applyAlignment="1">
      <alignment horizontal="left" vertical="center" wrapText="1"/>
    </xf>
    <xf numFmtId="2" fontId="6" fillId="11" borderId="1" xfId="0" applyNumberFormat="1" applyFont="1" applyFill="1" applyBorder="1" applyAlignment="1">
      <alignment horizontal="center" vertical="top" wrapText="1"/>
    </xf>
    <xf numFmtId="49" fontId="23" fillId="0" borderId="0" xfId="0" applyNumberFormat="1" applyFont="1" applyAlignment="1">
      <alignment vertical="center" wrapText="1"/>
    </xf>
    <xf numFmtId="49" fontId="6" fillId="5" borderId="1" xfId="0" applyNumberFormat="1" applyFont="1" applyFill="1" applyBorder="1" applyAlignment="1">
      <alignment horizontal="center" vertical="center" wrapText="1"/>
    </xf>
    <xf numFmtId="3" fontId="5" fillId="10" borderId="1" xfId="0" applyNumberFormat="1" applyFont="1" applyFill="1" applyBorder="1" applyAlignment="1">
      <alignment vertical="top" wrapText="1"/>
    </xf>
    <xf numFmtId="3" fontId="5" fillId="10" borderId="1" xfId="0" applyNumberFormat="1" applyFont="1" applyFill="1" applyBorder="1" applyAlignment="1">
      <alignment horizontal="center" vertical="top" wrapText="1"/>
    </xf>
    <xf numFmtId="2" fontId="5" fillId="10" borderId="1" xfId="0" applyNumberFormat="1" applyFont="1" applyFill="1" applyBorder="1" applyAlignment="1">
      <alignment horizontal="center" vertical="top" wrapText="1"/>
    </xf>
    <xf numFmtId="43" fontId="6" fillId="11" borderId="1" xfId="0" applyNumberFormat="1" applyFont="1" applyFill="1" applyBorder="1" applyAlignment="1">
      <alignment horizontal="center" vertical="top" wrapText="1"/>
    </xf>
    <xf numFmtId="9" fontId="5" fillId="10" borderId="1" xfId="0" applyNumberFormat="1" applyFont="1" applyFill="1" applyBorder="1" applyAlignment="1">
      <alignment horizontal="center" vertical="top" wrapText="1"/>
    </xf>
    <xf numFmtId="49" fontId="21" fillId="16" borderId="25" xfId="0" applyNumberFormat="1" applyFont="1" applyFill="1" applyBorder="1" applyAlignment="1">
      <alignment horizontal="center" vertical="center" wrapText="1"/>
    </xf>
    <xf numFmtId="49" fontId="21" fillId="16" borderId="26" xfId="0" applyNumberFormat="1" applyFont="1" applyFill="1" applyBorder="1" applyAlignment="1">
      <alignment horizontal="center" vertical="center" wrapText="1"/>
    </xf>
    <xf numFmtId="0" fontId="6" fillId="0" borderId="1" xfId="0" applyFont="1" applyBorder="1" applyAlignment="1">
      <alignment vertical="center" wrapText="1"/>
    </xf>
    <xf numFmtId="0" fontId="6" fillId="0" borderId="1" xfId="0" applyFont="1" applyBorder="1" applyAlignment="1">
      <alignment horizontal="center" vertical="center"/>
    </xf>
    <xf numFmtId="49" fontId="5" fillId="0" borderId="22" xfId="0" applyNumberFormat="1" applyFont="1" applyBorder="1" applyAlignment="1">
      <alignment vertical="center" wrapText="1"/>
    </xf>
    <xf numFmtId="49" fontId="5" fillId="0" borderId="1" xfId="0" applyNumberFormat="1" applyFont="1" applyBorder="1" applyAlignment="1">
      <alignment vertical="center" wrapText="1"/>
    </xf>
    <xf numFmtId="49" fontId="6" fillId="0" borderId="1" xfId="0" applyNumberFormat="1" applyFont="1" applyBorder="1" applyAlignment="1">
      <alignment vertical="center" wrapText="1"/>
    </xf>
    <xf numFmtId="0" fontId="20" fillId="8" borderId="1" xfId="0" applyFont="1" applyFill="1" applyBorder="1" applyAlignment="1">
      <alignment horizontal="center" vertical="center"/>
    </xf>
    <xf numFmtId="3" fontId="5" fillId="10" borderId="22" xfId="0" applyNumberFormat="1" applyFont="1" applyFill="1" applyBorder="1" applyAlignment="1">
      <alignment horizontal="center" vertical="center" wrapText="1"/>
    </xf>
    <xf numFmtId="9" fontId="5" fillId="10" borderId="22" xfId="0" applyNumberFormat="1" applyFont="1" applyFill="1" applyBorder="1" applyAlignment="1">
      <alignment horizontal="center" vertical="center" wrapText="1"/>
    </xf>
    <xf numFmtId="3" fontId="6" fillId="11" borderId="1" xfId="0" applyNumberFormat="1" applyFont="1" applyFill="1" applyBorder="1" applyAlignment="1">
      <alignment horizontal="center" vertical="center" wrapText="1"/>
    </xf>
    <xf numFmtId="9" fontId="6" fillId="11" borderId="1" xfId="0" applyNumberFormat="1" applyFont="1" applyFill="1" applyBorder="1" applyAlignment="1">
      <alignment horizontal="center" vertical="center" wrapText="1"/>
    </xf>
    <xf numFmtId="3" fontId="5" fillId="11" borderId="22" xfId="0" applyNumberFormat="1" applyFont="1" applyFill="1" applyBorder="1" applyAlignment="1">
      <alignment horizontal="center" vertical="center" wrapText="1"/>
    </xf>
    <xf numFmtId="3" fontId="5" fillId="11" borderId="1" xfId="0" applyNumberFormat="1" applyFont="1" applyFill="1" applyBorder="1" applyAlignment="1">
      <alignment horizontal="center" vertical="center" wrapText="1"/>
    </xf>
    <xf numFmtId="9" fontId="6" fillId="11" borderId="1" xfId="1" applyFont="1" applyFill="1" applyBorder="1" applyAlignment="1">
      <alignment horizontal="center" vertical="top" wrapText="1"/>
    </xf>
    <xf numFmtId="9" fontId="5" fillId="10" borderId="1" xfId="1" applyFont="1" applyFill="1" applyBorder="1" applyAlignment="1">
      <alignment horizontal="center" vertical="top" wrapText="1"/>
    </xf>
    <xf numFmtId="3" fontId="22" fillId="13" borderId="25" xfId="0" applyNumberFormat="1" applyFont="1" applyFill="1" applyBorder="1" applyAlignment="1">
      <alignment horizontal="center" vertical="center" wrapText="1"/>
    </xf>
    <xf numFmtId="3" fontId="22" fillId="13" borderId="26" xfId="0" applyNumberFormat="1" applyFont="1" applyFill="1" applyBorder="1" applyAlignment="1">
      <alignment horizontal="center" vertical="center" wrapText="1"/>
    </xf>
    <xf numFmtId="9" fontId="22" fillId="13" borderId="26" xfId="0" applyNumberFormat="1" applyFont="1" applyFill="1" applyBorder="1" applyAlignment="1">
      <alignment horizontal="center" vertical="center" wrapText="1"/>
    </xf>
    <xf numFmtId="9" fontId="21" fillId="14" borderId="26" xfId="0" applyNumberFormat="1" applyFont="1" applyFill="1" applyBorder="1" applyAlignment="1">
      <alignment horizontal="center" vertical="center" wrapText="1"/>
    </xf>
    <xf numFmtId="3" fontId="21" fillId="14" borderId="25" xfId="0" applyNumberFormat="1" applyFont="1" applyFill="1" applyBorder="1" applyAlignment="1">
      <alignment horizontal="center" vertical="center" wrapText="1"/>
    </xf>
    <xf numFmtId="3" fontId="21" fillId="14" borderId="26" xfId="0" applyNumberFormat="1" applyFont="1" applyFill="1" applyBorder="1" applyAlignment="1">
      <alignment horizontal="center" vertical="center" wrapText="1"/>
    </xf>
    <xf numFmtId="3" fontId="22" fillId="14" borderId="26" xfId="0" applyNumberFormat="1" applyFont="1" applyFill="1" applyBorder="1" applyAlignment="1">
      <alignment horizontal="center" vertical="center" wrapText="1"/>
    </xf>
    <xf numFmtId="49" fontId="6" fillId="0" borderId="0" xfId="0" applyNumberFormat="1" applyFont="1" applyAlignment="1">
      <alignment vertical="top" wrapText="1"/>
    </xf>
    <xf numFmtId="0" fontId="1" fillId="10" borderId="9" xfId="0" applyFont="1" applyFill="1" applyBorder="1"/>
    <xf numFmtId="0" fontId="1" fillId="10" borderId="7" xfId="0" applyFont="1" applyFill="1" applyBorder="1"/>
    <xf numFmtId="0" fontId="1" fillId="10" borderId="10" xfId="0" applyFont="1" applyFill="1" applyBorder="1"/>
    <xf numFmtId="0" fontId="1" fillId="10" borderId="4" xfId="0" applyFont="1" applyFill="1" applyBorder="1"/>
    <xf numFmtId="4" fontId="5" fillId="10" borderId="1" xfId="0" applyNumberFormat="1" applyFont="1" applyFill="1" applyBorder="1" applyAlignment="1">
      <alignment horizontal="center"/>
    </xf>
    <xf numFmtId="0" fontId="6" fillId="5" borderId="1" xfId="0" applyFont="1" applyFill="1" applyBorder="1" applyAlignment="1">
      <alignment horizontal="center"/>
    </xf>
    <xf numFmtId="0" fontId="1" fillId="10" borderId="9" xfId="0" applyFont="1" applyFill="1" applyBorder="1" applyAlignment="1">
      <alignment horizontal="center"/>
    </xf>
    <xf numFmtId="0" fontId="1" fillId="10" borderId="7" xfId="0" applyFont="1" applyFill="1" applyBorder="1" applyAlignment="1">
      <alignment horizontal="center"/>
    </xf>
    <xf numFmtId="0" fontId="1" fillId="10" borderId="6" xfId="0" applyFont="1" applyFill="1" applyBorder="1" applyAlignment="1">
      <alignment horizontal="center"/>
    </xf>
    <xf numFmtId="0" fontId="6" fillId="0" borderId="0" xfId="0" applyFont="1"/>
    <xf numFmtId="0" fontId="6" fillId="0" borderId="4" xfId="0" applyFont="1" applyBorder="1"/>
    <xf numFmtId="0" fontId="6" fillId="5" borderId="22" xfId="0" applyFont="1" applyFill="1" applyBorder="1" applyAlignment="1">
      <alignment horizontal="center"/>
    </xf>
    <xf numFmtId="0" fontId="5" fillId="11" borderId="1" xfId="0" applyFont="1" applyFill="1" applyBorder="1" applyAlignment="1">
      <alignment horizontal="center"/>
    </xf>
    <xf numFmtId="4" fontId="5" fillId="11" borderId="1" xfId="0" applyNumberFormat="1" applyFont="1" applyFill="1" applyBorder="1" applyAlignment="1">
      <alignment horizontal="center"/>
    </xf>
    <xf numFmtId="3" fontId="5" fillId="10" borderId="1" xfId="0" applyNumberFormat="1" applyFont="1" applyFill="1" applyBorder="1" applyAlignment="1">
      <alignment horizontal="center"/>
    </xf>
    <xf numFmtId="165" fontId="5" fillId="10" borderId="1" xfId="0" applyNumberFormat="1" applyFont="1" applyFill="1" applyBorder="1" applyAlignment="1">
      <alignment horizontal="center"/>
    </xf>
    <xf numFmtId="0" fontId="6" fillId="0" borderId="0" xfId="0" applyFont="1" applyAlignment="1">
      <alignment horizontal="center" wrapText="1"/>
    </xf>
    <xf numFmtId="49" fontId="6" fillId="0" borderId="0" xfId="0" applyNumberFormat="1" applyFont="1" applyAlignment="1">
      <alignment vertical="center" wrapText="1"/>
    </xf>
    <xf numFmtId="164" fontId="5" fillId="0" borderId="0" xfId="0" applyNumberFormat="1" applyFont="1" applyAlignment="1">
      <alignment horizontal="center" vertical="center" wrapText="1"/>
    </xf>
    <xf numFmtId="49" fontId="6" fillId="0" borderId="0" xfId="0" applyNumberFormat="1" applyFont="1" applyAlignment="1">
      <alignment wrapText="1"/>
    </xf>
    <xf numFmtId="0" fontId="5" fillId="0" borderId="0" xfId="0" applyFont="1" applyAlignment="1">
      <alignment wrapText="1"/>
    </xf>
    <xf numFmtId="0" fontId="3" fillId="4" borderId="1" xfId="0" applyFont="1" applyFill="1" applyBorder="1" applyAlignment="1">
      <alignment vertical="center" wrapText="1"/>
    </xf>
    <xf numFmtId="0" fontId="6" fillId="4" borderId="1" xfId="0" applyFont="1" applyFill="1" applyBorder="1" applyAlignment="1">
      <alignment horizontal="left" vertical="center" wrapText="1"/>
    </xf>
    <xf numFmtId="3" fontId="6" fillId="4" borderId="1" xfId="0" applyNumberFormat="1" applyFont="1" applyFill="1" applyBorder="1" applyAlignment="1">
      <alignment horizontal="center" vertical="center"/>
    </xf>
    <xf numFmtId="3" fontId="6" fillId="10" borderId="1" xfId="0" applyNumberFormat="1" applyFont="1" applyFill="1" applyBorder="1" applyAlignment="1">
      <alignment horizontal="center" vertical="center" wrapText="1"/>
    </xf>
    <xf numFmtId="0" fontId="5" fillId="4" borderId="1" xfId="0" applyFont="1" applyFill="1" applyBorder="1" applyAlignment="1">
      <alignment horizontal="left" vertical="center" wrapText="1"/>
    </xf>
    <xf numFmtId="0" fontId="6" fillId="4" borderId="1" xfId="0" applyFont="1" applyFill="1" applyBorder="1" applyAlignment="1">
      <alignment horizontal="center" vertical="center" wrapText="1"/>
    </xf>
    <xf numFmtId="3" fontId="6" fillId="4" borderId="1" xfId="0" applyNumberFormat="1" applyFont="1" applyFill="1" applyBorder="1" applyAlignment="1">
      <alignment horizontal="center" vertical="center" wrapText="1"/>
    </xf>
    <xf numFmtId="0" fontId="26" fillId="2" borderId="0" xfId="0" applyFont="1" applyFill="1" applyAlignment="1">
      <alignment horizontal="left" vertical="center"/>
    </xf>
    <xf numFmtId="49" fontId="26" fillId="0" borderId="0" xfId="0" applyNumberFormat="1" applyFont="1" applyAlignment="1">
      <alignment vertical="center" wrapText="1"/>
    </xf>
    <xf numFmtId="0" fontId="26" fillId="0" borderId="0" xfId="0" applyFont="1" applyAlignment="1">
      <alignment horizontal="left" vertical="center"/>
    </xf>
    <xf numFmtId="0" fontId="12" fillId="2" borderId="0" xfId="0" applyFont="1" applyFill="1" applyAlignment="1">
      <alignment horizontal="left" indent="1"/>
    </xf>
    <xf numFmtId="0" fontId="27" fillId="2" borderId="0" xfId="0" applyFont="1" applyFill="1" applyAlignment="1">
      <alignment horizontal="left" indent="1"/>
    </xf>
    <xf numFmtId="0" fontId="28" fillId="2" borderId="0" xfId="0" applyFont="1" applyFill="1" applyAlignment="1">
      <alignment vertical="center" wrapText="1"/>
    </xf>
    <xf numFmtId="0" fontId="28" fillId="2" borderId="0" xfId="0" applyFont="1" applyFill="1" applyAlignment="1">
      <alignment horizontal="center" vertical="center" wrapText="1"/>
    </xf>
    <xf numFmtId="0" fontId="29" fillId="2" borderId="0" xfId="0" applyFont="1" applyFill="1" applyAlignment="1">
      <alignment horizontal="center" wrapText="1"/>
    </xf>
    <xf numFmtId="0" fontId="30" fillId="2" borderId="0" xfId="0" applyFont="1" applyFill="1" applyAlignment="1">
      <alignment horizontal="left" vertical="top" wrapText="1" indent="1"/>
    </xf>
    <xf numFmtId="9" fontId="31" fillId="2" borderId="0" xfId="0" applyNumberFormat="1" applyFont="1" applyFill="1" applyAlignment="1">
      <alignment horizontal="center" vertical="center"/>
    </xf>
    <xf numFmtId="0" fontId="34" fillId="2" borderId="0" xfId="0" applyFont="1" applyFill="1" applyAlignment="1">
      <alignment horizontal="left" indent="1"/>
    </xf>
    <xf numFmtId="0" fontId="32" fillId="0" borderId="0" xfId="0" applyFont="1" applyAlignment="1">
      <alignment horizontal="left" vertical="top" wrapText="1" indent="1"/>
    </xf>
    <xf numFmtId="0" fontId="5" fillId="0" borderId="0" xfId="0" applyFont="1" applyAlignment="1">
      <alignment vertical="top"/>
    </xf>
    <xf numFmtId="4" fontId="11" fillId="10" borderId="1" xfId="0" applyNumberFormat="1" applyFont="1" applyFill="1" applyBorder="1" applyAlignment="1">
      <alignment horizontal="center" vertical="top" wrapText="1"/>
    </xf>
    <xf numFmtId="0" fontId="7" fillId="5" borderId="1" xfId="0" applyFont="1" applyFill="1" applyBorder="1" applyAlignment="1">
      <alignment horizontal="center" vertical="top" wrapText="1"/>
    </xf>
    <xf numFmtId="2" fontId="7" fillId="11" borderId="1" xfId="0" applyNumberFormat="1" applyFont="1" applyFill="1" applyBorder="1" applyAlignment="1">
      <alignment horizontal="center" vertical="top" wrapText="1"/>
    </xf>
    <xf numFmtId="0" fontId="5" fillId="0" borderId="0" xfId="0" applyFont="1" applyAlignment="1">
      <alignment vertical="center" wrapText="1"/>
    </xf>
    <xf numFmtId="0" fontId="5" fillId="10" borderId="9" xfId="0" applyFont="1" applyFill="1" applyBorder="1" applyAlignment="1">
      <alignment vertical="top" wrapText="1"/>
    </xf>
    <xf numFmtId="0" fontId="5" fillId="10" borderId="7" xfId="0" applyFont="1" applyFill="1" applyBorder="1" applyAlignment="1">
      <alignment vertical="top" wrapText="1"/>
    </xf>
    <xf numFmtId="0" fontId="5" fillId="10" borderId="6" xfId="0" applyFont="1" applyFill="1" applyBorder="1" applyAlignment="1">
      <alignment vertical="top" wrapText="1"/>
    </xf>
    <xf numFmtId="9" fontId="11" fillId="10" borderId="1" xfId="0" applyNumberFormat="1" applyFont="1" applyFill="1" applyBorder="1" applyAlignment="1">
      <alignment horizontal="center" vertical="center" wrapText="1"/>
    </xf>
    <xf numFmtId="0" fontId="1" fillId="0" borderId="0" xfId="0" applyFont="1" applyAlignment="1">
      <alignment horizontal="center"/>
    </xf>
    <xf numFmtId="49" fontId="5" fillId="0" borderId="0" xfId="0" applyNumberFormat="1" applyFont="1" applyAlignment="1">
      <alignment horizontal="left" vertical="center" wrapText="1"/>
    </xf>
    <xf numFmtId="49" fontId="5" fillId="0" borderId="0" xfId="0" applyNumberFormat="1" applyFont="1" applyAlignment="1">
      <alignment horizontal="left" vertical="top" wrapText="1"/>
    </xf>
    <xf numFmtId="0" fontId="1" fillId="2" borderId="0" xfId="0" applyFont="1" applyFill="1" applyAlignment="1">
      <alignment horizontal="center"/>
    </xf>
    <xf numFmtId="0" fontId="1" fillId="3" borderId="0" xfId="0" applyFont="1" applyFill="1" applyAlignment="1">
      <alignment horizontal="center"/>
    </xf>
    <xf numFmtId="49" fontId="5" fillId="0" borderId="0" xfId="0" applyNumberFormat="1" applyFont="1" applyAlignment="1">
      <alignment vertical="top" wrapText="1" indent="1"/>
    </xf>
    <xf numFmtId="49" fontId="6" fillId="7" borderId="0" xfId="0" applyNumberFormat="1" applyFont="1" applyFill="1" applyAlignment="1">
      <alignment vertical="top" wrapText="1" indent="1"/>
    </xf>
    <xf numFmtId="49" fontId="5" fillId="0" borderId="0" xfId="0" applyNumberFormat="1" applyFont="1" applyAlignment="1">
      <alignment vertical="center" wrapText="1" indent="1"/>
    </xf>
    <xf numFmtId="2" fontId="5" fillId="0" borderId="0" xfId="0" applyNumberFormat="1" applyFont="1" applyAlignment="1">
      <alignment vertical="top" wrapText="1" indent="1"/>
    </xf>
    <xf numFmtId="0" fontId="1" fillId="10" borderId="2" xfId="0" applyFont="1" applyFill="1" applyBorder="1" applyAlignment="1">
      <alignment horizontal="center"/>
    </xf>
    <xf numFmtId="0" fontId="1" fillId="10" borderId="5" xfId="0" applyFont="1" applyFill="1" applyBorder="1" applyAlignment="1">
      <alignment horizontal="center"/>
    </xf>
    <xf numFmtId="0" fontId="1" fillId="10" borderId="3" xfId="0" applyFont="1" applyFill="1" applyBorder="1" applyAlignment="1">
      <alignment horizontal="center"/>
    </xf>
    <xf numFmtId="49" fontId="5" fillId="0" borderId="0" xfId="0" applyNumberFormat="1" applyFont="1" applyAlignment="1">
      <alignment horizontal="left" vertical="top" wrapText="1" indent="1"/>
    </xf>
    <xf numFmtId="0" fontId="39" fillId="0" borderId="0" xfId="0" applyFont="1" applyAlignment="1">
      <alignment horizontal="left" indent="1"/>
    </xf>
    <xf numFmtId="0" fontId="8" fillId="0" borderId="0" xfId="0" applyFont="1" applyAlignment="1">
      <alignment horizontal="left" indent="1"/>
    </xf>
    <xf numFmtId="0" fontId="2" fillId="3" borderId="0" xfId="0" applyFont="1" applyFill="1" applyAlignment="1">
      <alignment horizontal="left" vertical="center"/>
    </xf>
    <xf numFmtId="0" fontId="5" fillId="10" borderId="21" xfId="0" applyFont="1" applyFill="1" applyBorder="1" applyAlignment="1">
      <alignment horizontal="center" vertical="center" wrapText="1"/>
    </xf>
    <xf numFmtId="49" fontId="5" fillId="10" borderId="22" xfId="0" applyNumberFormat="1" applyFont="1" applyFill="1" applyBorder="1" applyAlignment="1">
      <alignment horizontal="center" vertical="center" wrapText="1"/>
    </xf>
    <xf numFmtId="0" fontId="1" fillId="7" borderId="0" xfId="0" applyFont="1" applyFill="1" applyAlignment="1">
      <alignment horizontal="left" indent="1"/>
    </xf>
    <xf numFmtId="0" fontId="41" fillId="0" borderId="0" xfId="0" applyFont="1" applyAlignment="1">
      <alignment horizontal="left" indent="1"/>
    </xf>
    <xf numFmtId="0" fontId="43" fillId="18" borderId="33" xfId="0" applyFont="1" applyFill="1" applyBorder="1" applyAlignment="1">
      <alignment horizontal="center" vertical="center" wrapText="1"/>
    </xf>
    <xf numFmtId="0" fontId="1" fillId="0" borderId="0" xfId="0" applyFont="1" applyAlignment="1">
      <alignment vertical="top" wrapText="1"/>
    </xf>
    <xf numFmtId="0" fontId="41" fillId="0" borderId="0" xfId="0" applyFont="1" applyAlignment="1">
      <alignment vertical="top" wrapText="1"/>
    </xf>
    <xf numFmtId="0" fontId="6" fillId="20" borderId="0" xfId="0" applyFont="1" applyFill="1" applyAlignment="1">
      <alignment horizontal="center" vertical="center"/>
    </xf>
    <xf numFmtId="9" fontId="22" fillId="21" borderId="0" xfId="1" applyFont="1" applyFill="1" applyBorder="1" applyAlignment="1">
      <alignment horizontal="center"/>
    </xf>
    <xf numFmtId="49" fontId="5" fillId="0" borderId="7" xfId="0" applyNumberFormat="1" applyFont="1" applyBorder="1" applyAlignment="1">
      <alignment vertical="center" wrapText="1"/>
    </xf>
    <xf numFmtId="49" fontId="5" fillId="7" borderId="0" xfId="0" applyNumberFormat="1" applyFont="1" applyFill="1" applyAlignment="1">
      <alignment vertical="top" wrapText="1" indent="1"/>
    </xf>
    <xf numFmtId="49" fontId="5" fillId="0" borderId="0" xfId="0" applyNumberFormat="1" applyFont="1" applyAlignment="1">
      <alignment horizontal="right" vertical="top" wrapText="1" indent="1"/>
    </xf>
    <xf numFmtId="49" fontId="5" fillId="7" borderId="0" xfId="0" applyNumberFormat="1" applyFont="1" applyFill="1" applyAlignment="1">
      <alignment horizontal="right" vertical="top" wrapText="1" indent="1"/>
    </xf>
    <xf numFmtId="49" fontId="5" fillId="7" borderId="3" xfId="0" applyNumberFormat="1" applyFont="1" applyFill="1" applyBorder="1" applyAlignment="1">
      <alignment vertical="top" wrapText="1"/>
    </xf>
    <xf numFmtId="2" fontId="5" fillId="10" borderId="1" xfId="0" applyNumberFormat="1" applyFont="1" applyFill="1" applyBorder="1" applyAlignment="1">
      <alignment horizontal="center" vertical="center" wrapText="1"/>
    </xf>
    <xf numFmtId="0" fontId="6" fillId="5" borderId="1" xfId="0" applyFont="1" applyFill="1" applyBorder="1" applyAlignment="1">
      <alignment horizontal="right" vertical="top" wrapText="1" indent="1"/>
    </xf>
    <xf numFmtId="49" fontId="6" fillId="11" borderId="1" xfId="0" applyNumberFormat="1" applyFont="1" applyFill="1" applyBorder="1" applyAlignment="1">
      <alignment horizontal="right" vertical="top" wrapText="1" indent="1"/>
    </xf>
    <xf numFmtId="0" fontId="5" fillId="10" borderId="1" xfId="0" applyFont="1" applyFill="1" applyBorder="1" applyAlignment="1">
      <alignment horizontal="right" vertical="top" wrapText="1" indent="1"/>
    </xf>
    <xf numFmtId="49" fontId="5" fillId="10" borderId="1" xfId="0" applyNumberFormat="1" applyFont="1" applyFill="1" applyBorder="1" applyAlignment="1">
      <alignment horizontal="right" vertical="top" wrapText="1" indent="1"/>
    </xf>
    <xf numFmtId="166" fontId="6" fillId="11" borderId="1" xfId="0" applyNumberFormat="1" applyFont="1" applyFill="1" applyBorder="1" applyAlignment="1">
      <alignment horizontal="right" vertical="top" wrapText="1" indent="1"/>
    </xf>
    <xf numFmtId="1" fontId="6" fillId="11" borderId="1" xfId="0" applyNumberFormat="1" applyFont="1" applyFill="1" applyBorder="1" applyAlignment="1">
      <alignment horizontal="right" vertical="top" wrapText="1" indent="1"/>
    </xf>
    <xf numFmtId="1" fontId="6" fillId="11" borderId="1" xfId="0" applyNumberFormat="1" applyFont="1" applyFill="1" applyBorder="1" applyAlignment="1">
      <alignment horizontal="center" vertical="top" wrapText="1"/>
    </xf>
    <xf numFmtId="49" fontId="6" fillId="7" borderId="0" xfId="0" applyNumberFormat="1" applyFont="1" applyFill="1" applyAlignment="1">
      <alignment horizontal="center" vertical="center" wrapText="1"/>
    </xf>
    <xf numFmtId="49" fontId="5" fillId="7" borderId="0" xfId="0" applyNumberFormat="1" applyFont="1" applyFill="1" applyAlignment="1">
      <alignment horizontal="left" vertical="center" wrapText="1" indent="1"/>
    </xf>
    <xf numFmtId="49" fontId="5" fillId="7" borderId="0" xfId="0" applyNumberFormat="1" applyFont="1" applyFill="1" applyAlignment="1">
      <alignment horizontal="left" vertical="top" wrapText="1" indent="1"/>
    </xf>
    <xf numFmtId="9" fontId="5" fillId="7" borderId="0" xfId="0" applyNumberFormat="1" applyFont="1" applyFill="1" applyAlignment="1">
      <alignment horizontal="center" vertical="center" wrapText="1"/>
    </xf>
    <xf numFmtId="0" fontId="0" fillId="22" borderId="0" xfId="0" applyFill="1"/>
    <xf numFmtId="0" fontId="1" fillId="22" borderId="0" xfId="0" applyFont="1" applyFill="1"/>
    <xf numFmtId="0" fontId="1" fillId="7" borderId="46" xfId="0" applyFont="1" applyFill="1" applyBorder="1" applyAlignment="1">
      <alignment horizontal="left" indent="1"/>
    </xf>
    <xf numFmtId="0" fontId="1" fillId="10" borderId="0" xfId="0" applyFont="1" applyFill="1" applyAlignment="1">
      <alignment vertical="center" wrapText="1"/>
    </xf>
    <xf numFmtId="0" fontId="1" fillId="10" borderId="0" xfId="0" applyFont="1" applyFill="1" applyAlignment="1">
      <alignment horizontal="left" indent="1"/>
    </xf>
    <xf numFmtId="0" fontId="35" fillId="0" borderId="0" xfId="0" applyFont="1" applyAlignment="1">
      <alignment vertical="top" wrapText="1"/>
    </xf>
    <xf numFmtId="49" fontId="11" fillId="0" borderId="0" xfId="0" applyNumberFormat="1" applyFont="1" applyAlignment="1">
      <alignment vertical="top" wrapText="1"/>
    </xf>
    <xf numFmtId="49" fontId="5" fillId="0" borderId="12" xfId="0" applyNumberFormat="1" applyFont="1" applyBorder="1" applyAlignment="1">
      <alignment vertical="top" wrapText="1"/>
    </xf>
    <xf numFmtId="49" fontId="5" fillId="0" borderId="4" xfId="0" applyNumberFormat="1" applyFont="1" applyBorder="1" applyAlignment="1">
      <alignment vertical="top" wrapText="1"/>
    </xf>
    <xf numFmtId="49" fontId="5" fillId="0" borderId="14" xfId="0" applyNumberFormat="1" applyFont="1" applyBorder="1" applyAlignment="1">
      <alignment vertical="top" wrapText="1"/>
    </xf>
    <xf numFmtId="9" fontId="11" fillId="10" borderId="1" xfId="1" applyFont="1" applyFill="1" applyBorder="1" applyAlignment="1">
      <alignment horizontal="center" vertical="top" wrapText="1"/>
    </xf>
    <xf numFmtId="1" fontId="5" fillId="7" borderId="1" xfId="0" applyNumberFormat="1" applyFont="1" applyFill="1" applyBorder="1" applyAlignment="1">
      <alignment horizontal="center" vertical="center" wrapText="1"/>
    </xf>
    <xf numFmtId="2" fontId="5" fillId="7" borderId="1" xfId="0" applyNumberFormat="1" applyFont="1" applyFill="1" applyBorder="1" applyAlignment="1">
      <alignment horizontal="center" vertical="center" wrapText="1"/>
    </xf>
    <xf numFmtId="0" fontId="1" fillId="2" borderId="0" xfId="0" applyFont="1" applyFill="1" applyAlignment="1">
      <alignment horizontal="left" vertical="center" wrapText="1"/>
    </xf>
    <xf numFmtId="0" fontId="1" fillId="0" borderId="0" xfId="0" applyFont="1" applyAlignment="1">
      <alignment wrapText="1" indent="1"/>
    </xf>
    <xf numFmtId="0" fontId="5" fillId="10" borderId="1" xfId="0" applyFont="1" applyFill="1" applyBorder="1" applyAlignment="1">
      <alignment horizontal="left" vertical="center" wrapText="1" indent="1"/>
    </xf>
    <xf numFmtId="49" fontId="6" fillId="5" borderId="1" xfId="0" applyNumberFormat="1" applyFont="1" applyFill="1" applyBorder="1" applyAlignment="1">
      <alignment horizontal="center" vertical="top" wrapText="1"/>
    </xf>
    <xf numFmtId="0" fontId="1" fillId="26" borderId="0" xfId="0" applyFont="1" applyFill="1" applyAlignment="1">
      <alignment horizontal="left" indent="1"/>
    </xf>
    <xf numFmtId="0" fontId="5" fillId="0" borderId="0" xfId="0" applyFont="1" applyAlignment="1">
      <alignment vertical="center"/>
    </xf>
    <xf numFmtId="0" fontId="11" fillId="0" borderId="0" xfId="0" applyFont="1" applyAlignment="1">
      <alignment vertical="top" wrapText="1"/>
    </xf>
    <xf numFmtId="0" fontId="17" fillId="7" borderId="0" xfId="0" applyFont="1" applyFill="1" applyAlignment="1">
      <alignment horizontal="left" vertical="top" wrapText="1"/>
    </xf>
    <xf numFmtId="0" fontId="11" fillId="0" borderId="0" xfId="0" applyFont="1" applyAlignment="1">
      <alignment vertical="center" wrapText="1"/>
    </xf>
    <xf numFmtId="0" fontId="55" fillId="0" borderId="0" xfId="0" applyFont="1" applyAlignment="1">
      <alignment vertical="top" wrapText="1"/>
    </xf>
    <xf numFmtId="49" fontId="35" fillId="0" borderId="0" xfId="0" applyNumberFormat="1" applyFont="1" applyAlignment="1">
      <alignment vertical="top" wrapText="1"/>
    </xf>
    <xf numFmtId="0" fontId="21" fillId="14" borderId="21" xfId="0" applyFont="1" applyFill="1" applyBorder="1" applyAlignment="1">
      <alignment horizontal="center" vertical="center"/>
    </xf>
    <xf numFmtId="9" fontId="21" fillId="14" borderId="21" xfId="0" applyNumberFormat="1" applyFont="1" applyFill="1" applyBorder="1" applyAlignment="1">
      <alignment horizontal="center" vertical="center"/>
    </xf>
    <xf numFmtId="0" fontId="21" fillId="14" borderId="22" xfId="0" applyFont="1" applyFill="1" applyBorder="1" applyAlignment="1">
      <alignment horizontal="center" vertical="center"/>
    </xf>
    <xf numFmtId="0" fontId="22" fillId="10" borderId="1" xfId="0" applyFont="1" applyFill="1" applyBorder="1" applyAlignment="1">
      <alignment horizontal="center"/>
    </xf>
    <xf numFmtId="9" fontId="22" fillId="10" borderId="1" xfId="0" applyNumberFormat="1" applyFont="1" applyFill="1" applyBorder="1" applyAlignment="1">
      <alignment horizontal="center"/>
    </xf>
    <xf numFmtId="0" fontId="21" fillId="14" borderId="1" xfId="0" applyFont="1" applyFill="1" applyBorder="1" applyAlignment="1">
      <alignment horizontal="center" vertical="center"/>
    </xf>
    <xf numFmtId="9" fontId="21" fillId="14" borderId="1" xfId="1" applyFont="1" applyFill="1" applyBorder="1" applyAlignment="1">
      <alignment horizontal="center" vertical="center"/>
    </xf>
    <xf numFmtId="9" fontId="22" fillId="10" borderId="1" xfId="1" applyFont="1" applyFill="1" applyBorder="1" applyAlignment="1">
      <alignment horizontal="center"/>
    </xf>
    <xf numFmtId="49" fontId="56" fillId="0" borderId="0" xfId="0" applyNumberFormat="1" applyFont="1" applyAlignment="1">
      <alignment horizontal="left" vertical="top" wrapText="1" indent="2"/>
    </xf>
    <xf numFmtId="0" fontId="36" fillId="0" borderId="0" xfId="0" applyFont="1" applyAlignment="1">
      <alignment horizontal="left" indent="1"/>
    </xf>
    <xf numFmtId="0" fontId="61" fillId="0" borderId="0" xfId="0" applyFont="1" applyAlignment="1">
      <alignment horizontal="left" indent="1"/>
    </xf>
    <xf numFmtId="0" fontId="60" fillId="7" borderId="0" xfId="0" applyFont="1" applyFill="1" applyAlignment="1">
      <alignment vertical="center" wrapText="1"/>
    </xf>
    <xf numFmtId="0" fontId="5" fillId="7" borderId="0" xfId="0" applyFont="1" applyFill="1" applyAlignment="1">
      <alignment vertical="center" wrapText="1"/>
    </xf>
    <xf numFmtId="0" fontId="1" fillId="0" borderId="62" xfId="0" applyFont="1" applyBorder="1" applyAlignment="1">
      <alignment horizontal="left" indent="1"/>
    </xf>
    <xf numFmtId="0" fontId="6" fillId="0" borderId="0" xfId="0" applyFont="1" applyAlignment="1">
      <alignment wrapText="1"/>
    </xf>
    <xf numFmtId="0" fontId="6" fillId="0" borderId="0" xfId="0" applyFont="1" applyAlignment="1">
      <alignment vertical="center" wrapText="1"/>
    </xf>
    <xf numFmtId="49" fontId="18" fillId="17" borderId="0" xfId="0" applyNumberFormat="1" applyFont="1" applyFill="1" applyAlignment="1">
      <alignment vertical="top" wrapText="1"/>
    </xf>
    <xf numFmtId="0" fontId="53" fillId="24" borderId="90" xfId="0" applyFont="1" applyFill="1" applyBorder="1" applyAlignment="1">
      <alignment horizontal="center" vertical="center" wrapText="1"/>
    </xf>
    <xf numFmtId="1" fontId="5" fillId="10" borderId="1" xfId="0" applyNumberFormat="1" applyFont="1" applyFill="1" applyBorder="1" applyAlignment="1">
      <alignment horizontal="center" vertical="top" wrapText="1"/>
    </xf>
    <xf numFmtId="164" fontId="1" fillId="0" borderId="99" xfId="0" applyNumberFormat="1" applyFont="1" applyBorder="1" applyAlignment="1">
      <alignment horizontal="center"/>
    </xf>
    <xf numFmtId="0" fontId="10" fillId="10" borderId="0" xfId="0" applyFont="1" applyFill="1"/>
    <xf numFmtId="0" fontId="10" fillId="10" borderId="0" xfId="0" applyFont="1" applyFill="1" applyAlignment="1">
      <alignment horizontal="center"/>
    </xf>
    <xf numFmtId="49" fontId="5" fillId="0" borderId="0" xfId="0" applyNumberFormat="1" applyFont="1" applyAlignment="1">
      <alignment horizontal="center" vertical="top" wrapText="1"/>
    </xf>
    <xf numFmtId="4" fontId="5" fillId="0" borderId="0" xfId="0" applyNumberFormat="1" applyFont="1" applyAlignment="1">
      <alignment horizontal="center" vertical="top" wrapText="1"/>
    </xf>
    <xf numFmtId="0" fontId="5" fillId="0" borderId="0" xfId="0" applyFont="1" applyAlignment="1">
      <alignment horizontal="left" vertical="top" wrapText="1" indent="1"/>
    </xf>
    <xf numFmtId="0" fontId="5" fillId="0" borderId="0" xfId="0" applyFont="1" applyAlignment="1">
      <alignment horizontal="left" vertical="top" indent="1"/>
    </xf>
    <xf numFmtId="0" fontId="2" fillId="3" borderId="0" xfId="0" applyFont="1" applyFill="1" applyAlignment="1">
      <alignment horizontal="left" vertical="center" indent="1"/>
    </xf>
    <xf numFmtId="0" fontId="4" fillId="3" borderId="0" xfId="0" applyFont="1" applyFill="1" applyAlignment="1">
      <alignment horizontal="left" vertical="center" wrapText="1" indent="1"/>
    </xf>
    <xf numFmtId="0" fontId="4" fillId="3" borderId="0" xfId="0" applyFont="1" applyFill="1" applyAlignment="1">
      <alignment horizontal="left" vertical="center" indent="1"/>
    </xf>
    <xf numFmtId="0" fontId="1" fillId="10" borderId="9" xfId="0" applyFont="1" applyFill="1" applyBorder="1" applyAlignment="1">
      <alignment horizontal="center"/>
    </xf>
    <xf numFmtId="0" fontId="1" fillId="10" borderId="6" xfId="0" applyFont="1" applyFill="1" applyBorder="1" applyAlignment="1">
      <alignment horizontal="center"/>
    </xf>
    <xf numFmtId="0" fontId="1" fillId="10" borderId="10" xfId="0" applyFont="1" applyFill="1" applyBorder="1" applyAlignment="1">
      <alignment horizontal="center"/>
    </xf>
    <xf numFmtId="0" fontId="1" fillId="10" borderId="11" xfId="0" applyFont="1" applyFill="1" applyBorder="1" applyAlignment="1">
      <alignment horizontal="center"/>
    </xf>
    <xf numFmtId="0" fontId="5" fillId="10" borderId="2" xfId="0" applyFont="1" applyFill="1" applyBorder="1" applyAlignment="1">
      <alignment horizontal="left" vertical="distributed" indent="1"/>
    </xf>
    <xf numFmtId="0" fontId="5" fillId="10" borderId="5" xfId="0" applyFont="1" applyFill="1" applyBorder="1" applyAlignment="1">
      <alignment horizontal="left" vertical="distributed" indent="1"/>
    </xf>
    <xf numFmtId="0" fontId="5" fillId="10" borderId="3" xfId="0" applyFont="1" applyFill="1" applyBorder="1" applyAlignment="1">
      <alignment horizontal="left" vertical="distributed" indent="1"/>
    </xf>
    <xf numFmtId="0" fontId="16" fillId="10" borderId="9" xfId="2" applyFont="1" applyFill="1" applyBorder="1" applyAlignment="1">
      <alignment horizontal="left" vertical="center" indent="1"/>
    </xf>
    <xf numFmtId="0" fontId="16" fillId="10" borderId="7" xfId="2" applyFont="1" applyFill="1" applyBorder="1" applyAlignment="1">
      <alignment horizontal="left" vertical="center" indent="1"/>
    </xf>
    <xf numFmtId="0" fontId="16" fillId="10" borderId="6" xfId="2" applyFont="1" applyFill="1" applyBorder="1" applyAlignment="1">
      <alignment horizontal="left" vertical="center" indent="1"/>
    </xf>
    <xf numFmtId="0" fontId="16" fillId="10" borderId="12" xfId="2" applyFont="1" applyFill="1" applyBorder="1" applyAlignment="1">
      <alignment horizontal="left" vertical="center" indent="1"/>
    </xf>
    <xf numFmtId="0" fontId="16" fillId="10" borderId="0" xfId="2" applyFont="1" applyFill="1" applyBorder="1" applyAlignment="1">
      <alignment horizontal="left" vertical="center" indent="1"/>
    </xf>
    <xf numFmtId="0" fontId="16" fillId="10" borderId="14" xfId="2" applyFont="1" applyFill="1" applyBorder="1" applyAlignment="1">
      <alignment horizontal="left" vertical="center" indent="1"/>
    </xf>
    <xf numFmtId="0" fontId="16" fillId="10" borderId="10" xfId="2" applyFont="1" applyFill="1" applyBorder="1" applyAlignment="1">
      <alignment horizontal="left" vertical="center" indent="1"/>
    </xf>
    <xf numFmtId="0" fontId="16" fillId="10" borderId="4" xfId="2" applyFont="1" applyFill="1" applyBorder="1" applyAlignment="1">
      <alignment horizontal="left" vertical="center" indent="1"/>
    </xf>
    <xf numFmtId="0" fontId="16" fillId="10" borderId="11" xfId="2" applyFont="1" applyFill="1" applyBorder="1" applyAlignment="1">
      <alignment horizontal="left" vertical="center" indent="1"/>
    </xf>
    <xf numFmtId="0" fontId="16" fillId="10" borderId="9" xfId="2" applyFont="1" applyFill="1" applyBorder="1" applyAlignment="1">
      <alignment horizontal="left" vertical="center" wrapText="1" indent="1"/>
    </xf>
    <xf numFmtId="0" fontId="16" fillId="10" borderId="7" xfId="2" applyFont="1" applyFill="1" applyBorder="1" applyAlignment="1">
      <alignment horizontal="left" vertical="center" wrapText="1" indent="1"/>
    </xf>
    <xf numFmtId="0" fontId="16" fillId="10" borderId="6" xfId="2" applyFont="1" applyFill="1" applyBorder="1" applyAlignment="1">
      <alignment horizontal="left" vertical="center" wrapText="1" indent="1"/>
    </xf>
    <xf numFmtId="0" fontId="16" fillId="10" borderId="12" xfId="2" applyFont="1" applyFill="1" applyBorder="1" applyAlignment="1">
      <alignment horizontal="left" vertical="center" wrapText="1" indent="1"/>
    </xf>
    <xf numFmtId="0" fontId="16" fillId="10" borderId="0" xfId="2" applyFont="1" applyFill="1" applyBorder="1" applyAlignment="1">
      <alignment horizontal="left" vertical="center" wrapText="1" indent="1"/>
    </xf>
    <xf numFmtId="0" fontId="16" fillId="10" borderId="14" xfId="2" applyFont="1" applyFill="1" applyBorder="1" applyAlignment="1">
      <alignment horizontal="left" vertical="center" wrapText="1" indent="1"/>
    </xf>
    <xf numFmtId="0" fontId="16" fillId="10" borderId="10" xfId="2" applyFont="1" applyFill="1" applyBorder="1" applyAlignment="1">
      <alignment horizontal="left" vertical="center" wrapText="1" indent="1"/>
    </xf>
    <xf numFmtId="0" fontId="16" fillId="10" borderId="4" xfId="2" applyFont="1" applyFill="1" applyBorder="1" applyAlignment="1">
      <alignment horizontal="left" vertical="center" wrapText="1" indent="1"/>
    </xf>
    <xf numFmtId="0" fontId="16" fillId="10" borderId="11" xfId="2" applyFont="1" applyFill="1" applyBorder="1" applyAlignment="1">
      <alignment horizontal="left" vertical="center" wrapText="1" indent="1"/>
    </xf>
    <xf numFmtId="0" fontId="16" fillId="10" borderId="9" xfId="2" applyFont="1" applyFill="1" applyBorder="1" applyAlignment="1">
      <alignment horizontal="left" vertical="center"/>
    </xf>
    <xf numFmtId="0" fontId="16" fillId="10" borderId="7" xfId="2" applyFont="1" applyFill="1" applyBorder="1" applyAlignment="1">
      <alignment horizontal="left" vertical="center"/>
    </xf>
    <xf numFmtId="0" fontId="16" fillId="10" borderId="6" xfId="2" applyFont="1" applyFill="1" applyBorder="1" applyAlignment="1">
      <alignment horizontal="left" vertical="center"/>
    </xf>
    <xf numFmtId="0" fontId="16" fillId="10" borderId="10" xfId="2" applyFont="1" applyFill="1" applyBorder="1" applyAlignment="1">
      <alignment horizontal="left" vertical="center"/>
    </xf>
    <xf numFmtId="0" fontId="16" fillId="10" borderId="4" xfId="2" applyFont="1" applyFill="1" applyBorder="1" applyAlignment="1">
      <alignment horizontal="left" vertical="center"/>
    </xf>
    <xf numFmtId="0" fontId="16" fillId="10" borderId="11" xfId="2" applyFont="1" applyFill="1" applyBorder="1" applyAlignment="1">
      <alignment horizontal="left" vertical="center"/>
    </xf>
    <xf numFmtId="0" fontId="16" fillId="10" borderId="12" xfId="2" applyFont="1" applyFill="1" applyBorder="1" applyAlignment="1">
      <alignment horizontal="left" vertical="center"/>
    </xf>
    <xf numFmtId="0" fontId="16" fillId="10" borderId="0" xfId="2" applyFont="1" applyFill="1" applyBorder="1" applyAlignment="1">
      <alignment horizontal="left" vertical="center"/>
    </xf>
    <xf numFmtId="0" fontId="16" fillId="10" borderId="14" xfId="2" applyFont="1" applyFill="1" applyBorder="1" applyAlignment="1">
      <alignment horizontal="left" vertical="center"/>
    </xf>
    <xf numFmtId="0" fontId="17" fillId="17" borderId="7" xfId="0" applyFont="1" applyFill="1" applyBorder="1" applyAlignment="1">
      <alignment horizontal="left"/>
    </xf>
    <xf numFmtId="0" fontId="15" fillId="9" borderId="15" xfId="0" applyFont="1" applyFill="1" applyBorder="1" applyAlignment="1">
      <alignment horizontal="center" vertical="center"/>
    </xf>
    <xf numFmtId="0" fontId="15" fillId="9" borderId="6" xfId="0" applyFont="1" applyFill="1" applyBorder="1" applyAlignment="1">
      <alignment horizontal="center" vertical="center"/>
    </xf>
    <xf numFmtId="0" fontId="15" fillId="9" borderId="16" xfId="0" applyFont="1" applyFill="1" applyBorder="1" applyAlignment="1">
      <alignment horizontal="center" vertical="center"/>
    </xf>
    <xf numFmtId="0" fontId="15" fillId="9" borderId="14" xfId="0" applyFont="1" applyFill="1" applyBorder="1" applyAlignment="1">
      <alignment horizontal="center" vertical="center"/>
    </xf>
    <xf numFmtId="0" fontId="15" fillId="9" borderId="17" xfId="0" applyFont="1" applyFill="1" applyBorder="1" applyAlignment="1">
      <alignment horizontal="center" vertical="center"/>
    </xf>
    <xf numFmtId="0" fontId="15" fillId="9" borderId="11" xfId="0" applyFont="1" applyFill="1" applyBorder="1" applyAlignment="1">
      <alignment horizontal="center" vertical="center"/>
    </xf>
    <xf numFmtId="0" fontId="1" fillId="10" borderId="12" xfId="0" applyFont="1" applyFill="1" applyBorder="1" applyAlignment="1">
      <alignment horizontal="center"/>
    </xf>
    <xf numFmtId="0" fontId="1" fillId="10" borderId="14" xfId="0" applyFont="1" applyFill="1" applyBorder="1" applyAlignment="1">
      <alignment horizontal="center"/>
    </xf>
    <xf numFmtId="0" fontId="15" fillId="9" borderId="18" xfId="0" applyFont="1" applyFill="1" applyBorder="1" applyAlignment="1">
      <alignment horizontal="center" vertical="center"/>
    </xf>
    <xf numFmtId="0" fontId="15" fillId="9" borderId="19" xfId="0" applyFont="1" applyFill="1" applyBorder="1" applyAlignment="1">
      <alignment horizontal="center" vertical="center"/>
    </xf>
    <xf numFmtId="0" fontId="5" fillId="10" borderId="9" xfId="0" applyFont="1" applyFill="1" applyBorder="1" applyAlignment="1">
      <alignment horizontal="left" wrapText="1" indent="1"/>
    </xf>
    <xf numFmtId="0" fontId="5" fillId="10" borderId="7" xfId="0" applyFont="1" applyFill="1" applyBorder="1" applyAlignment="1">
      <alignment horizontal="left" wrapText="1" indent="1"/>
    </xf>
    <xf numFmtId="0" fontId="5" fillId="10" borderId="6" xfId="0" applyFont="1" applyFill="1" applyBorder="1" applyAlignment="1">
      <alignment horizontal="left" wrapText="1" indent="1"/>
    </xf>
    <xf numFmtId="0" fontId="5" fillId="10" borderId="10" xfId="0" applyFont="1" applyFill="1" applyBorder="1" applyAlignment="1">
      <alignment horizontal="left" wrapText="1" indent="1"/>
    </xf>
    <xf numFmtId="0" fontId="5" fillId="10" borderId="4" xfId="0" applyFont="1" applyFill="1" applyBorder="1" applyAlignment="1">
      <alignment horizontal="left" wrapText="1" indent="1"/>
    </xf>
    <xf numFmtId="0" fontId="5" fillId="10" borderId="11" xfId="0" applyFont="1" applyFill="1" applyBorder="1" applyAlignment="1">
      <alignment horizontal="left" wrapText="1" indent="1"/>
    </xf>
    <xf numFmtId="0" fontId="1" fillId="10" borderId="9" xfId="0" applyFont="1" applyFill="1" applyBorder="1" applyAlignment="1">
      <alignment horizontal="left" vertical="center" wrapText="1" indent="1"/>
    </xf>
    <xf numFmtId="0" fontId="1" fillId="10" borderId="7" xfId="0" applyFont="1" applyFill="1" applyBorder="1" applyAlignment="1">
      <alignment horizontal="left" vertical="center" wrapText="1" indent="1"/>
    </xf>
    <xf numFmtId="0" fontId="1" fillId="10" borderId="6" xfId="0" applyFont="1" applyFill="1" applyBorder="1" applyAlignment="1">
      <alignment horizontal="left" vertical="center" wrapText="1" indent="1"/>
    </xf>
    <xf numFmtId="0" fontId="1" fillId="10" borderId="10" xfId="0" applyFont="1" applyFill="1" applyBorder="1" applyAlignment="1">
      <alignment horizontal="left" vertical="center" wrapText="1" indent="1"/>
    </xf>
    <xf numFmtId="0" fontId="1" fillId="10" borderId="4" xfId="0" applyFont="1" applyFill="1" applyBorder="1" applyAlignment="1">
      <alignment horizontal="left" vertical="center" wrapText="1" indent="1"/>
    </xf>
    <xf numFmtId="0" fontId="1" fillId="10" borderId="11" xfId="0" applyFont="1" applyFill="1" applyBorder="1" applyAlignment="1">
      <alignment horizontal="left" vertical="center" wrapText="1" indent="1"/>
    </xf>
    <xf numFmtId="0" fontId="1" fillId="10" borderId="7" xfId="0" applyFont="1" applyFill="1" applyBorder="1" applyAlignment="1">
      <alignment horizontal="center"/>
    </xf>
    <xf numFmtId="0" fontId="1" fillId="10" borderId="4" xfId="0" applyFont="1" applyFill="1" applyBorder="1" applyAlignment="1">
      <alignment horizontal="center"/>
    </xf>
    <xf numFmtId="0" fontId="15" fillId="9" borderId="8" xfId="0" applyFont="1" applyFill="1" applyBorder="1" applyAlignment="1">
      <alignment horizontal="center" vertical="center"/>
    </xf>
    <xf numFmtId="0" fontId="15" fillId="9" borderId="13" xfId="0" applyFont="1" applyFill="1" applyBorder="1" applyAlignment="1">
      <alignment horizontal="center" vertical="center"/>
    </xf>
    <xf numFmtId="0" fontId="1" fillId="10" borderId="1" xfId="0" applyFont="1" applyFill="1" applyBorder="1" applyAlignment="1">
      <alignment horizontal="center"/>
    </xf>
    <xf numFmtId="0" fontId="5" fillId="10" borderId="1" xfId="0" applyFont="1" applyFill="1" applyBorder="1" applyAlignment="1">
      <alignment horizontal="left" vertical="center" indent="1"/>
    </xf>
    <xf numFmtId="0" fontId="5" fillId="10" borderId="9" xfId="0" applyFont="1" applyFill="1" applyBorder="1" applyAlignment="1">
      <alignment horizontal="left" vertical="center" wrapText="1" indent="1"/>
    </xf>
    <xf numFmtId="0" fontId="5" fillId="10" borderId="7" xfId="0" applyFont="1" applyFill="1" applyBorder="1" applyAlignment="1">
      <alignment horizontal="left" vertical="center" wrapText="1" indent="1"/>
    </xf>
    <xf numFmtId="0" fontId="5" fillId="10" borderId="6" xfId="0" applyFont="1" applyFill="1" applyBorder="1" applyAlignment="1">
      <alignment horizontal="left" vertical="center" wrapText="1" indent="1"/>
    </xf>
    <xf numFmtId="0" fontId="5" fillId="10" borderId="10" xfId="0" applyFont="1" applyFill="1" applyBorder="1" applyAlignment="1">
      <alignment horizontal="left" vertical="center" wrapText="1" indent="1"/>
    </xf>
    <xf numFmtId="0" fontId="5" fillId="10" borderId="4" xfId="0" applyFont="1" applyFill="1" applyBorder="1" applyAlignment="1">
      <alignment horizontal="left" vertical="center" wrapText="1" indent="1"/>
    </xf>
    <xf numFmtId="0" fontId="5" fillId="10" borderId="11" xfId="0" applyFont="1" applyFill="1" applyBorder="1" applyAlignment="1">
      <alignment horizontal="left" vertical="center" wrapText="1" indent="1"/>
    </xf>
    <xf numFmtId="0" fontId="16" fillId="10" borderId="0" xfId="2" applyFont="1" applyFill="1" applyAlignment="1">
      <alignment horizontal="left" vertical="center" indent="1"/>
    </xf>
    <xf numFmtId="0" fontId="5" fillId="10" borderId="1" xfId="0" applyFont="1" applyFill="1" applyBorder="1" applyAlignment="1">
      <alignment horizontal="left" vertical="top" wrapText="1"/>
    </xf>
    <xf numFmtId="0" fontId="16" fillId="10" borderId="9" xfId="2" applyFont="1" applyFill="1" applyBorder="1" applyAlignment="1">
      <alignment horizontal="left" vertical="center" wrapText="1"/>
    </xf>
    <xf numFmtId="0" fontId="16" fillId="10" borderId="7" xfId="2" applyFont="1" applyFill="1" applyBorder="1" applyAlignment="1">
      <alignment horizontal="left" vertical="center" wrapText="1"/>
    </xf>
    <xf numFmtId="0" fontId="16" fillId="10" borderId="6" xfId="2" applyFont="1" applyFill="1" applyBorder="1" applyAlignment="1">
      <alignment horizontal="left" vertical="center" wrapText="1"/>
    </xf>
    <xf numFmtId="0" fontId="16" fillId="10" borderId="10" xfId="2" applyFont="1" applyFill="1" applyBorder="1" applyAlignment="1">
      <alignment horizontal="left" vertical="center" wrapText="1"/>
    </xf>
    <xf numFmtId="0" fontId="16" fillId="10" borderId="4" xfId="2" applyFont="1" applyFill="1" applyBorder="1" applyAlignment="1">
      <alignment horizontal="left" vertical="center" wrapText="1"/>
    </xf>
    <xf numFmtId="0" fontId="16" fillId="10" borderId="11" xfId="2" applyFont="1" applyFill="1" applyBorder="1" applyAlignment="1">
      <alignment horizontal="left" vertical="center" wrapText="1"/>
    </xf>
    <xf numFmtId="0" fontId="5" fillId="10" borderId="1" xfId="0" applyFont="1" applyFill="1" applyBorder="1" applyAlignment="1">
      <alignment horizontal="left" vertical="distributed" indent="1"/>
    </xf>
    <xf numFmtId="0" fontId="16" fillId="10" borderId="1" xfId="2" applyFont="1" applyFill="1" applyBorder="1" applyAlignment="1">
      <alignment horizontal="left" vertical="top" wrapText="1"/>
    </xf>
    <xf numFmtId="0" fontId="11" fillId="10" borderId="2" xfId="2" applyFont="1" applyFill="1" applyBorder="1" applyAlignment="1">
      <alignment horizontal="left" vertical="top" wrapText="1" indent="1"/>
    </xf>
    <xf numFmtId="0" fontId="11" fillId="10" borderId="5" xfId="2" applyFont="1" applyFill="1" applyBorder="1" applyAlignment="1">
      <alignment horizontal="left" vertical="top" wrapText="1" indent="1"/>
    </xf>
    <xf numFmtId="0" fontId="11" fillId="10" borderId="3" xfId="2" applyFont="1" applyFill="1" applyBorder="1" applyAlignment="1">
      <alignment horizontal="left" vertical="top" wrapText="1" indent="1"/>
    </xf>
    <xf numFmtId="0" fontId="1" fillId="10" borderId="1" xfId="0" applyFont="1" applyFill="1" applyBorder="1" applyAlignment="1">
      <alignment horizontal="left"/>
    </xf>
    <xf numFmtId="0" fontId="5" fillId="10" borderId="1" xfId="0" applyFont="1" applyFill="1" applyBorder="1" applyAlignment="1">
      <alignment horizontal="left" indent="1"/>
    </xf>
    <xf numFmtId="0" fontId="5" fillId="10" borderId="2" xfId="0" applyFont="1" applyFill="1" applyBorder="1" applyAlignment="1">
      <alignment horizontal="left" vertical="center" indent="1"/>
    </xf>
    <xf numFmtId="0" fontId="5" fillId="10" borderId="5" xfId="0" applyFont="1" applyFill="1" applyBorder="1" applyAlignment="1">
      <alignment horizontal="left" vertical="center" indent="1"/>
    </xf>
    <xf numFmtId="0" fontId="5" fillId="10" borderId="3" xfId="0" applyFont="1" applyFill="1" applyBorder="1" applyAlignment="1">
      <alignment horizontal="left" vertical="center" indent="1"/>
    </xf>
    <xf numFmtId="0" fontId="16" fillId="10" borderId="2" xfId="2" applyFont="1" applyFill="1" applyBorder="1" applyAlignment="1">
      <alignment horizontal="left" indent="1"/>
    </xf>
    <xf numFmtId="0" fontId="16" fillId="10" borderId="5" xfId="2" applyFont="1" applyFill="1" applyBorder="1" applyAlignment="1">
      <alignment horizontal="left" indent="1"/>
    </xf>
    <xf numFmtId="0" fontId="16" fillId="10" borderId="3" xfId="2" applyFont="1" applyFill="1" applyBorder="1" applyAlignment="1">
      <alignment horizontal="left" indent="1"/>
    </xf>
    <xf numFmtId="0" fontId="1" fillId="10" borderId="2" xfId="0" applyFont="1" applyFill="1" applyBorder="1" applyAlignment="1">
      <alignment horizontal="center"/>
    </xf>
    <xf numFmtId="0" fontId="1" fillId="10" borderId="5" xfId="0" applyFont="1" applyFill="1" applyBorder="1" applyAlignment="1">
      <alignment horizontal="center"/>
    </xf>
    <xf numFmtId="0" fontId="1" fillId="10" borderId="3" xfId="0" applyFont="1" applyFill="1" applyBorder="1" applyAlignment="1">
      <alignment horizontal="center"/>
    </xf>
    <xf numFmtId="0" fontId="11" fillId="10" borderId="9" xfId="2" applyFont="1" applyFill="1" applyBorder="1" applyAlignment="1">
      <alignment horizontal="left" vertical="top" wrapText="1" indent="1"/>
    </xf>
    <xf numFmtId="0" fontId="11" fillId="10" borderId="7" xfId="2" applyFont="1" applyFill="1" applyBorder="1" applyAlignment="1">
      <alignment horizontal="left" vertical="top" wrapText="1" indent="1"/>
    </xf>
    <xf numFmtId="0" fontId="11" fillId="10" borderId="6" xfId="2" applyFont="1" applyFill="1" applyBorder="1" applyAlignment="1">
      <alignment horizontal="left" vertical="top" wrapText="1" indent="1"/>
    </xf>
    <xf numFmtId="0" fontId="16" fillId="10" borderId="12" xfId="2" applyFont="1" applyFill="1" applyBorder="1" applyAlignment="1">
      <alignment horizontal="left" vertical="center" wrapText="1"/>
    </xf>
    <xf numFmtId="0" fontId="16" fillId="10" borderId="0" xfId="2" applyFont="1" applyFill="1" applyBorder="1" applyAlignment="1">
      <alignment horizontal="left" vertical="center" wrapText="1"/>
    </xf>
    <xf numFmtId="0" fontId="16" fillId="10" borderId="14" xfId="2" applyFont="1" applyFill="1" applyBorder="1" applyAlignment="1">
      <alignment horizontal="left" vertical="center" wrapText="1"/>
    </xf>
    <xf numFmtId="0" fontId="16" fillId="10" borderId="1" xfId="2" applyFont="1" applyFill="1" applyBorder="1" applyAlignment="1">
      <alignment horizontal="left" indent="1"/>
    </xf>
    <xf numFmtId="0" fontId="1" fillId="10" borderId="1" xfId="0" applyFont="1" applyFill="1" applyBorder="1" applyAlignment="1">
      <alignment horizontal="left" wrapText="1" indent="1"/>
    </xf>
    <xf numFmtId="0" fontId="15" fillId="9" borderId="28" xfId="0" applyFont="1" applyFill="1" applyBorder="1" applyAlignment="1">
      <alignment horizontal="center" vertical="center"/>
    </xf>
    <xf numFmtId="0" fontId="15" fillId="9" borderId="29" xfId="0" applyFont="1" applyFill="1" applyBorder="1" applyAlignment="1">
      <alignment horizontal="center" vertical="center"/>
    </xf>
    <xf numFmtId="0" fontId="5" fillId="10" borderId="9" xfId="0" applyFont="1" applyFill="1" applyBorder="1" applyAlignment="1">
      <alignment horizontal="left" vertical="top" wrapText="1"/>
    </xf>
    <xf numFmtId="0" fontId="5" fillId="10" borderId="7" xfId="0" applyFont="1" applyFill="1" applyBorder="1" applyAlignment="1">
      <alignment horizontal="left" vertical="top" wrapText="1"/>
    </xf>
    <xf numFmtId="0" fontId="5" fillId="10" borderId="6" xfId="0" applyFont="1" applyFill="1" applyBorder="1" applyAlignment="1">
      <alignment horizontal="left" vertical="top" wrapText="1"/>
    </xf>
    <xf numFmtId="0" fontId="5" fillId="10" borderId="9" xfId="0" applyFont="1" applyFill="1" applyBorder="1" applyAlignment="1">
      <alignment horizontal="center" vertical="top" wrapText="1"/>
    </xf>
    <xf numFmtId="0" fontId="5" fillId="10" borderId="6" xfId="0" applyFont="1" applyFill="1" applyBorder="1" applyAlignment="1">
      <alignment horizontal="center" vertical="top" wrapText="1"/>
    </xf>
    <xf numFmtId="0" fontId="2" fillId="3" borderId="1" xfId="0" applyFont="1" applyFill="1" applyBorder="1" applyAlignment="1">
      <alignment horizontal="center" vertical="center"/>
    </xf>
    <xf numFmtId="0" fontId="2" fillId="3" borderId="2" xfId="0" applyFont="1" applyFill="1" applyBorder="1" applyAlignment="1">
      <alignment horizontal="center" vertical="center"/>
    </xf>
    <xf numFmtId="0" fontId="2" fillId="3" borderId="1" xfId="0" applyFont="1" applyFill="1" applyBorder="1" applyAlignment="1">
      <alignment horizontal="center"/>
    </xf>
    <xf numFmtId="0" fontId="2" fillId="3" borderId="2" xfId="0" applyFont="1" applyFill="1" applyBorder="1" applyAlignment="1">
      <alignment horizontal="center"/>
    </xf>
    <xf numFmtId="0" fontId="17" fillId="17" borderId="0" xfId="0" applyFont="1" applyFill="1" applyAlignment="1">
      <alignment horizontal="left"/>
    </xf>
    <xf numFmtId="0" fontId="17" fillId="17" borderId="9" xfId="0" applyFont="1" applyFill="1" applyBorder="1" applyAlignment="1">
      <alignment horizontal="left"/>
    </xf>
    <xf numFmtId="0" fontId="5" fillId="10" borderId="1" xfId="0" applyFont="1" applyFill="1" applyBorder="1" applyAlignment="1">
      <alignment horizontal="left" vertical="top" wrapText="1" indent="1"/>
    </xf>
    <xf numFmtId="0" fontId="2" fillId="3" borderId="3" xfId="0" applyFont="1" applyFill="1" applyBorder="1" applyAlignment="1">
      <alignment horizontal="center" vertical="center"/>
    </xf>
    <xf numFmtId="0" fontId="5" fillId="10" borderId="7" xfId="0" applyFont="1" applyFill="1" applyBorder="1" applyAlignment="1">
      <alignment horizontal="center" vertical="top" wrapText="1"/>
    </xf>
    <xf numFmtId="0" fontId="2" fillId="3" borderId="9" xfId="0" applyFont="1" applyFill="1" applyBorder="1" applyAlignment="1">
      <alignment horizontal="center" vertical="center"/>
    </xf>
    <xf numFmtId="0" fontId="2" fillId="3" borderId="6" xfId="0" applyFont="1" applyFill="1" applyBorder="1" applyAlignment="1">
      <alignment horizontal="center" vertical="center"/>
    </xf>
    <xf numFmtId="0" fontId="5" fillId="10" borderId="9" xfId="0" applyFont="1" applyFill="1" applyBorder="1" applyAlignment="1">
      <alignment horizontal="left" vertical="distributed" indent="1"/>
    </xf>
    <xf numFmtId="0" fontId="5" fillId="10" borderId="7" xfId="0" applyFont="1" applyFill="1" applyBorder="1" applyAlignment="1">
      <alignment horizontal="left" vertical="distributed" indent="1"/>
    </xf>
    <xf numFmtId="0" fontId="5" fillId="10" borderId="6" xfId="0" applyFont="1" applyFill="1" applyBorder="1" applyAlignment="1">
      <alignment horizontal="left" vertical="distributed" indent="1"/>
    </xf>
    <xf numFmtId="0" fontId="5" fillId="10" borderId="2" xfId="0" applyFont="1" applyFill="1" applyBorder="1" applyAlignment="1">
      <alignment horizontal="center" vertical="distributed" wrapText="1"/>
    </xf>
    <xf numFmtId="0" fontId="5" fillId="10" borderId="5" xfId="0" applyFont="1" applyFill="1" applyBorder="1" applyAlignment="1">
      <alignment horizontal="center" vertical="distributed" wrapText="1"/>
    </xf>
    <xf numFmtId="0" fontId="5" fillId="10" borderId="3" xfId="0" applyFont="1" applyFill="1" applyBorder="1" applyAlignment="1">
      <alignment horizontal="center" vertical="distributed" wrapText="1"/>
    </xf>
    <xf numFmtId="0" fontId="5" fillId="10" borderId="1" xfId="0" applyFont="1" applyFill="1" applyBorder="1" applyAlignment="1">
      <alignment horizontal="left" wrapText="1" indent="1"/>
    </xf>
    <xf numFmtId="0" fontId="16" fillId="10" borderId="1" xfId="2" applyFont="1" applyFill="1" applyBorder="1" applyAlignment="1">
      <alignment horizontal="left"/>
    </xf>
    <xf numFmtId="0" fontId="17" fillId="3" borderId="1" xfId="0" applyFont="1" applyFill="1" applyBorder="1" applyAlignment="1">
      <alignment horizontal="left" vertical="center" wrapText="1"/>
    </xf>
    <xf numFmtId="0" fontId="4" fillId="3" borderId="0" xfId="0" applyFont="1" applyFill="1" applyAlignment="1">
      <alignment horizontal="left" vertical="center" wrapText="1"/>
    </xf>
    <xf numFmtId="0" fontId="18" fillId="3" borderId="1" xfId="0" applyFont="1" applyFill="1" applyBorder="1" applyAlignment="1">
      <alignment horizontal="left" wrapText="1"/>
    </xf>
    <xf numFmtId="0" fontId="18" fillId="3" borderId="2" xfId="0" applyFont="1" applyFill="1" applyBorder="1" applyAlignment="1">
      <alignment horizontal="left" vertical="center" wrapText="1"/>
    </xf>
    <xf numFmtId="0" fontId="18" fillId="3" borderId="5" xfId="0" applyFont="1" applyFill="1" applyBorder="1" applyAlignment="1">
      <alignment horizontal="left" vertical="center" wrapText="1"/>
    </xf>
    <xf numFmtId="0" fontId="18" fillId="3" borderId="3" xfId="0" applyFont="1" applyFill="1" applyBorder="1" applyAlignment="1">
      <alignment horizontal="left" vertical="center" wrapText="1"/>
    </xf>
    <xf numFmtId="0" fontId="17" fillId="17" borderId="1" xfId="0" applyFont="1" applyFill="1" applyBorder="1" applyAlignment="1">
      <alignment horizontal="left" vertical="top" wrapText="1"/>
    </xf>
    <xf numFmtId="0" fontId="16" fillId="10" borderId="1" xfId="2" applyFont="1" applyFill="1" applyBorder="1" applyAlignment="1">
      <alignment horizontal="left" vertical="center"/>
    </xf>
    <xf numFmtId="0" fontId="5" fillId="10" borderId="12" xfId="0" applyFont="1" applyFill="1" applyBorder="1" applyAlignment="1">
      <alignment horizontal="left" vertical="center" wrapText="1" indent="1"/>
    </xf>
    <xf numFmtId="0" fontId="5" fillId="10" borderId="0" xfId="0" applyFont="1" applyFill="1" applyAlignment="1">
      <alignment horizontal="left" vertical="center" wrapText="1" indent="1"/>
    </xf>
    <xf numFmtId="0" fontId="5" fillId="10" borderId="14" xfId="0" applyFont="1" applyFill="1" applyBorder="1" applyAlignment="1">
      <alignment horizontal="left" vertical="center" wrapText="1" indent="1"/>
    </xf>
    <xf numFmtId="0" fontId="16" fillId="10" borderId="0" xfId="2" applyFont="1" applyFill="1" applyAlignment="1">
      <alignment horizontal="left" vertical="center"/>
    </xf>
    <xf numFmtId="0" fontId="1" fillId="10" borderId="0" xfId="0" applyFont="1" applyFill="1" applyAlignment="1">
      <alignment horizontal="center"/>
    </xf>
    <xf numFmtId="0" fontId="5" fillId="10" borderId="2" xfId="0" applyFont="1" applyFill="1" applyBorder="1" applyAlignment="1">
      <alignment horizontal="left" indent="1"/>
    </xf>
    <xf numFmtId="0" fontId="5" fillId="10" borderId="5" xfId="0" applyFont="1" applyFill="1" applyBorder="1" applyAlignment="1">
      <alignment horizontal="left" indent="1"/>
    </xf>
    <xf numFmtId="0" fontId="5" fillId="10" borderId="3" xfId="0" applyFont="1" applyFill="1" applyBorder="1" applyAlignment="1">
      <alignment horizontal="left" indent="1"/>
    </xf>
    <xf numFmtId="0" fontId="5" fillId="10" borderId="5" xfId="0" applyFont="1" applyFill="1" applyBorder="1" applyAlignment="1">
      <alignment horizontal="left" wrapText="1" indent="1"/>
    </xf>
    <xf numFmtId="0" fontId="5" fillId="10" borderId="3" xfId="0" applyFont="1" applyFill="1" applyBorder="1" applyAlignment="1">
      <alignment horizontal="left" wrapText="1" indent="1"/>
    </xf>
    <xf numFmtId="0" fontId="15" fillId="9" borderId="31" xfId="0" applyFont="1" applyFill="1" applyBorder="1" applyAlignment="1">
      <alignment horizontal="center" vertical="center"/>
    </xf>
    <xf numFmtId="0" fontId="15" fillId="9" borderId="32" xfId="0" applyFont="1" applyFill="1" applyBorder="1" applyAlignment="1">
      <alignment horizontal="center" vertical="center"/>
    </xf>
    <xf numFmtId="0" fontId="5" fillId="10" borderId="1" xfId="0" applyFont="1" applyFill="1" applyBorder="1" applyAlignment="1">
      <alignment horizontal="left" vertical="center" wrapText="1" indent="1"/>
    </xf>
    <xf numFmtId="0" fontId="5" fillId="10" borderId="12" xfId="0" applyFont="1" applyFill="1" applyBorder="1" applyAlignment="1">
      <alignment horizontal="left" vertical="center" indent="1"/>
    </xf>
    <xf numFmtId="0" fontId="5" fillId="10" borderId="0" xfId="0" applyFont="1" applyFill="1" applyAlignment="1">
      <alignment horizontal="left" vertical="center" indent="1"/>
    </xf>
    <xf numFmtId="0" fontId="5" fillId="10" borderId="14" xfId="0" applyFont="1" applyFill="1" applyBorder="1" applyAlignment="1">
      <alignment horizontal="left" vertical="center" indent="1"/>
    </xf>
    <xf numFmtId="0" fontId="11" fillId="10" borderId="1" xfId="0" applyFont="1" applyFill="1" applyBorder="1" applyAlignment="1">
      <alignment horizontal="left" vertical="center" wrapText="1" indent="1"/>
    </xf>
    <xf numFmtId="0" fontId="16" fillId="10" borderId="1" xfId="2" applyFont="1" applyFill="1" applyBorder="1" applyAlignment="1">
      <alignment horizontal="left" vertical="center" indent="1"/>
    </xf>
    <xf numFmtId="0" fontId="11" fillId="10" borderId="1" xfId="0" applyFont="1" applyFill="1" applyBorder="1" applyAlignment="1">
      <alignment horizontal="left" vertical="center" indent="1"/>
    </xf>
    <xf numFmtId="0" fontId="53" fillId="24" borderId="76" xfId="0" applyFont="1" applyFill="1" applyBorder="1" applyAlignment="1">
      <alignment horizontal="left" vertical="center" wrapText="1" indent="1"/>
    </xf>
    <xf numFmtId="0" fontId="53" fillId="24" borderId="77" xfId="0" applyFont="1" applyFill="1" applyBorder="1" applyAlignment="1">
      <alignment horizontal="left" vertical="center" wrapText="1" indent="1"/>
    </xf>
    <xf numFmtId="0" fontId="53" fillId="24" borderId="72" xfId="0" applyFont="1" applyFill="1" applyBorder="1" applyAlignment="1">
      <alignment horizontal="center" vertical="center" wrapText="1"/>
    </xf>
    <xf numFmtId="0" fontId="53" fillId="24" borderId="73" xfId="0" applyFont="1" applyFill="1" applyBorder="1" applyAlignment="1">
      <alignment horizontal="center" vertical="center" wrapText="1"/>
    </xf>
    <xf numFmtId="0" fontId="53" fillId="24" borderId="75" xfId="0" applyFont="1" applyFill="1" applyBorder="1" applyAlignment="1">
      <alignment horizontal="center" vertical="center" wrapText="1"/>
    </xf>
    <xf numFmtId="0" fontId="53" fillId="24" borderId="77" xfId="0" applyFont="1" applyFill="1" applyBorder="1" applyAlignment="1">
      <alignment horizontal="center" vertical="center" wrapText="1"/>
    </xf>
    <xf numFmtId="0" fontId="53" fillId="24" borderId="78" xfId="0" applyFont="1" applyFill="1" applyBorder="1" applyAlignment="1">
      <alignment horizontal="center" vertical="center" wrapText="1"/>
    </xf>
    <xf numFmtId="0" fontId="53" fillId="24" borderId="72" xfId="0" applyFont="1" applyFill="1" applyBorder="1" applyAlignment="1">
      <alignment horizontal="left" vertical="center" wrapText="1" indent="1"/>
    </xf>
    <xf numFmtId="0" fontId="53" fillId="24" borderId="80" xfId="0" applyFont="1" applyFill="1" applyBorder="1" applyAlignment="1">
      <alignment horizontal="left" vertical="center" wrapText="1" indent="1"/>
    </xf>
    <xf numFmtId="0" fontId="53" fillId="24" borderId="81" xfId="0" applyFont="1" applyFill="1" applyBorder="1" applyAlignment="1">
      <alignment horizontal="left" vertical="center" wrapText="1" indent="1"/>
    </xf>
    <xf numFmtId="0" fontId="53" fillId="24" borderId="60" xfId="0" applyFont="1" applyFill="1" applyBorder="1" applyAlignment="1">
      <alignment horizontal="center" vertical="center" wrapText="1"/>
    </xf>
    <xf numFmtId="0" fontId="53" fillId="24" borderId="59" xfId="0" applyFont="1" applyFill="1" applyBorder="1" applyAlignment="1">
      <alignment horizontal="center" vertical="center" wrapText="1"/>
    </xf>
    <xf numFmtId="0" fontId="53" fillId="24" borderId="45" xfId="0" applyFont="1" applyFill="1" applyBorder="1" applyAlignment="1">
      <alignment horizontal="center" vertical="center" wrapText="1"/>
    </xf>
    <xf numFmtId="0" fontId="53" fillId="24" borderId="84" xfId="0" applyFont="1" applyFill="1" applyBorder="1" applyAlignment="1">
      <alignment horizontal="left" vertical="center" wrapText="1" indent="1"/>
    </xf>
    <xf numFmtId="0" fontId="53" fillId="24" borderId="70" xfId="0" applyFont="1" applyFill="1" applyBorder="1" applyAlignment="1">
      <alignment horizontal="left" vertical="center" wrapText="1" indent="1"/>
    </xf>
    <xf numFmtId="0" fontId="53" fillId="24" borderId="71" xfId="0" applyFont="1" applyFill="1" applyBorder="1" applyAlignment="1">
      <alignment horizontal="left" vertical="center" wrapText="1" indent="1"/>
    </xf>
    <xf numFmtId="0" fontId="53" fillId="24" borderId="79" xfId="0" applyFont="1" applyFill="1" applyBorder="1" applyAlignment="1">
      <alignment horizontal="left" vertical="center" wrapText="1" indent="1"/>
    </xf>
    <xf numFmtId="0" fontId="53" fillId="24" borderId="74" xfId="0" applyFont="1" applyFill="1" applyBorder="1" applyAlignment="1">
      <alignment horizontal="left" vertical="center" wrapText="1" indent="1"/>
    </xf>
    <xf numFmtId="0" fontId="53" fillId="24" borderId="83" xfId="0" applyFont="1" applyFill="1" applyBorder="1" applyAlignment="1">
      <alignment horizontal="left" vertical="center" wrapText="1" indent="1"/>
    </xf>
    <xf numFmtId="0" fontId="53" fillId="24" borderId="80" xfId="0" applyFont="1" applyFill="1" applyBorder="1" applyAlignment="1">
      <alignment horizontal="center" vertical="center" wrapText="1"/>
    </xf>
    <xf numFmtId="0" fontId="53" fillId="24" borderId="82" xfId="0" applyFont="1" applyFill="1" applyBorder="1" applyAlignment="1">
      <alignment horizontal="center" vertical="center" wrapText="1"/>
    </xf>
    <xf numFmtId="0" fontId="53" fillId="24" borderId="81" xfId="0" applyFont="1" applyFill="1" applyBorder="1" applyAlignment="1">
      <alignment horizontal="center" vertical="center" wrapText="1"/>
    </xf>
    <xf numFmtId="0" fontId="2" fillId="23" borderId="72" xfId="0" applyFont="1" applyFill="1" applyBorder="1" applyAlignment="1">
      <alignment horizontal="center" vertical="center" wrapText="1"/>
    </xf>
    <xf numFmtId="0" fontId="2" fillId="23" borderId="77" xfId="0" applyFont="1" applyFill="1" applyBorder="1" applyAlignment="1">
      <alignment horizontal="center" vertical="center" wrapText="1"/>
    </xf>
    <xf numFmtId="0" fontId="2" fillId="23" borderId="73" xfId="0" applyFont="1" applyFill="1" applyBorder="1" applyAlignment="1">
      <alignment horizontal="center" vertical="center" wrapText="1"/>
    </xf>
    <xf numFmtId="0" fontId="2" fillId="23" borderId="87" xfId="0" applyFont="1" applyFill="1" applyBorder="1" applyAlignment="1">
      <alignment horizontal="center" vertical="center" wrapText="1"/>
    </xf>
    <xf numFmtId="0" fontId="2" fillId="23" borderId="88" xfId="0" applyFont="1" applyFill="1" applyBorder="1" applyAlignment="1">
      <alignment horizontal="center" vertical="center" wrapText="1"/>
    </xf>
    <xf numFmtId="0" fontId="2" fillId="23" borderId="89" xfId="0" applyFont="1" applyFill="1" applyBorder="1" applyAlignment="1">
      <alignment horizontal="center" vertical="center" wrapText="1"/>
    </xf>
    <xf numFmtId="0" fontId="2" fillId="23" borderId="75" xfId="0" applyFont="1" applyFill="1" applyBorder="1" applyAlignment="1">
      <alignment horizontal="center" vertical="center" wrapText="1"/>
    </xf>
    <xf numFmtId="0" fontId="53" fillId="24" borderId="86" xfId="0" applyFont="1" applyFill="1" applyBorder="1" applyAlignment="1">
      <alignment horizontal="center" vertical="center" wrapText="1"/>
    </xf>
    <xf numFmtId="0" fontId="53" fillId="24" borderId="85" xfId="0" applyFont="1" applyFill="1" applyBorder="1" applyAlignment="1">
      <alignment horizontal="center" vertical="center" wrapText="1"/>
    </xf>
    <xf numFmtId="0" fontId="4" fillId="3" borderId="0" xfId="0" applyFont="1" applyFill="1" applyAlignment="1">
      <alignment horizontal="left" vertical="center"/>
    </xf>
    <xf numFmtId="0" fontId="37" fillId="0" borderId="0" xfId="0" applyFont="1" applyAlignment="1">
      <alignment horizontal="left" vertical="top" wrapText="1" indent="1"/>
    </xf>
    <xf numFmtId="0" fontId="1" fillId="0" borderId="0" xfId="0" applyFont="1" applyAlignment="1">
      <alignment horizontal="left" vertical="top" wrapText="1" indent="1"/>
    </xf>
    <xf numFmtId="0" fontId="11" fillId="0" borderId="0" xfId="0" applyFont="1" applyAlignment="1">
      <alignment horizontal="left" vertical="top" wrapText="1" indent="1"/>
    </xf>
    <xf numFmtId="0" fontId="4" fillId="3" borderId="0" xfId="0" applyFont="1" applyFill="1" applyAlignment="1">
      <alignment horizontal="center" vertical="center"/>
    </xf>
    <xf numFmtId="0" fontId="5" fillId="0" borderId="0" xfId="0" applyFont="1" applyAlignment="1">
      <alignment horizontal="left" vertical="center" wrapText="1" indent="1"/>
    </xf>
    <xf numFmtId="0" fontId="6" fillId="0" borderId="0" xfId="0" applyFont="1" applyAlignment="1">
      <alignment horizontal="left" indent="1"/>
    </xf>
    <xf numFmtId="0" fontId="55" fillId="0" borderId="0" xfId="0" applyFont="1" applyAlignment="1">
      <alignment horizontal="left" vertical="top" wrapText="1" indent="1"/>
    </xf>
    <xf numFmtId="0" fontId="6" fillId="4" borderId="4" xfId="0" applyFont="1" applyFill="1" applyBorder="1" applyAlignment="1">
      <alignment horizontal="center" vertical="top" wrapText="1"/>
    </xf>
    <xf numFmtId="0" fontId="10" fillId="4" borderId="4" xfId="0" applyFont="1" applyFill="1" applyBorder="1" applyAlignment="1">
      <alignment horizontal="center"/>
    </xf>
    <xf numFmtId="0" fontId="1" fillId="0" borderId="1" xfId="0" applyFont="1" applyBorder="1" applyAlignment="1">
      <alignment horizontal="left"/>
    </xf>
    <xf numFmtId="0" fontId="1" fillId="0" borderId="0" xfId="0" applyFont="1" applyAlignment="1">
      <alignment horizontal="left" vertical="top" indent="1"/>
    </xf>
    <xf numFmtId="0" fontId="35" fillId="7" borderId="0" xfId="0" applyFont="1" applyFill="1" applyAlignment="1">
      <alignment horizontal="left" vertical="top" wrapText="1"/>
    </xf>
    <xf numFmtId="0" fontId="1" fillId="10" borderId="0" xfId="0" applyFont="1" applyFill="1" applyAlignment="1">
      <alignment horizontal="center" vertical="center" wrapText="1"/>
    </xf>
    <xf numFmtId="0" fontId="22" fillId="0" borderId="0" xfId="0" applyFont="1" applyAlignment="1">
      <alignment horizontal="left" vertical="top" wrapText="1" indent="1"/>
    </xf>
    <xf numFmtId="0" fontId="42" fillId="19" borderId="34" xfId="0" applyFont="1" applyFill="1" applyBorder="1" applyAlignment="1">
      <alignment horizontal="left" vertical="center" wrapText="1"/>
    </xf>
    <xf numFmtId="0" fontId="42" fillId="19" borderId="36" xfId="0" applyFont="1" applyFill="1" applyBorder="1" applyAlignment="1">
      <alignment horizontal="left" vertical="center" wrapText="1"/>
    </xf>
    <xf numFmtId="0" fontId="42" fillId="19" borderId="35" xfId="0" applyFont="1" applyFill="1" applyBorder="1" applyAlignment="1">
      <alignment horizontal="left" vertical="center" wrapText="1"/>
    </xf>
    <xf numFmtId="0" fontId="42" fillId="19" borderId="37" xfId="0" applyFont="1" applyFill="1" applyBorder="1" applyAlignment="1">
      <alignment horizontal="left" vertical="center" wrapText="1"/>
    </xf>
    <xf numFmtId="0" fontId="42" fillId="19" borderId="38" xfId="0" applyFont="1" applyFill="1" applyBorder="1" applyAlignment="1">
      <alignment horizontal="left" vertical="center" wrapText="1"/>
    </xf>
    <xf numFmtId="0" fontId="42" fillId="19" borderId="39" xfId="0" applyFont="1" applyFill="1" applyBorder="1" applyAlignment="1">
      <alignment horizontal="left" vertical="center" wrapText="1"/>
    </xf>
    <xf numFmtId="0" fontId="42" fillId="19" borderId="40" xfId="0" applyFont="1" applyFill="1" applyBorder="1" applyAlignment="1">
      <alignment horizontal="left" vertical="center" wrapText="1"/>
    </xf>
    <xf numFmtId="0" fontId="42" fillId="19" borderId="41" xfId="0" applyFont="1" applyFill="1" applyBorder="1" applyAlignment="1">
      <alignment horizontal="left" vertical="center" wrapText="1"/>
    </xf>
    <xf numFmtId="0" fontId="42" fillId="19" borderId="42" xfId="0" applyFont="1" applyFill="1" applyBorder="1" applyAlignment="1">
      <alignment horizontal="left" vertical="center" wrapText="1"/>
    </xf>
    <xf numFmtId="10" fontId="44" fillId="18" borderId="43" xfId="0" applyNumberFormat="1" applyFont="1" applyFill="1" applyBorder="1" applyAlignment="1">
      <alignment horizontal="center" vertical="center"/>
    </xf>
    <xf numFmtId="10" fontId="44" fillId="18" borderId="44" xfId="0" applyNumberFormat="1" applyFont="1" applyFill="1" applyBorder="1" applyAlignment="1">
      <alignment horizontal="center" vertical="center"/>
    </xf>
    <xf numFmtId="0" fontId="35" fillId="0" borderId="0" xfId="0" applyFont="1" applyAlignment="1">
      <alignment horizontal="left" vertical="top" wrapText="1" indent="1"/>
    </xf>
    <xf numFmtId="10" fontId="53" fillId="24" borderId="90" xfId="0" applyNumberFormat="1" applyFont="1" applyFill="1" applyBorder="1" applyAlignment="1">
      <alignment horizontal="center" vertical="center"/>
    </xf>
    <xf numFmtId="0" fontId="53" fillId="24" borderId="90" xfId="0" applyFont="1" applyFill="1" applyBorder="1" applyAlignment="1">
      <alignment horizontal="left" vertical="center" wrapText="1" indent="1"/>
    </xf>
    <xf numFmtId="0" fontId="25" fillId="0" borderId="0" xfId="2" applyFont="1" applyAlignment="1">
      <alignment horizontal="left" vertical="center" indent="1"/>
    </xf>
    <xf numFmtId="0" fontId="47" fillId="25" borderId="91" xfId="0" applyFont="1" applyFill="1" applyBorder="1" applyAlignment="1">
      <alignment horizontal="left" vertical="top" wrapText="1"/>
    </xf>
    <xf numFmtId="0" fontId="47" fillId="25" borderId="92" xfId="0" applyFont="1" applyFill="1" applyBorder="1" applyAlignment="1">
      <alignment horizontal="left" vertical="top" wrapText="1"/>
    </xf>
    <xf numFmtId="0" fontId="47" fillId="25" borderId="93" xfId="0" applyFont="1" applyFill="1" applyBorder="1" applyAlignment="1">
      <alignment horizontal="left" vertical="top" wrapText="1"/>
    </xf>
    <xf numFmtId="0" fontId="47" fillId="25" borderId="94" xfId="0" applyFont="1" applyFill="1" applyBorder="1" applyAlignment="1">
      <alignment horizontal="left" vertical="top" wrapText="1"/>
    </xf>
    <xf numFmtId="0" fontId="47" fillId="25" borderId="0" xfId="0" applyFont="1" applyFill="1" applyAlignment="1">
      <alignment horizontal="left" vertical="top" wrapText="1"/>
    </xf>
    <xf numFmtId="0" fontId="47" fillId="25" borderId="95" xfId="0" applyFont="1" applyFill="1" applyBorder="1" applyAlignment="1">
      <alignment horizontal="left" vertical="top" wrapText="1"/>
    </xf>
    <xf numFmtId="0" fontId="47" fillId="25" borderId="96" xfId="0" applyFont="1" applyFill="1" applyBorder="1" applyAlignment="1">
      <alignment horizontal="left" vertical="top" wrapText="1"/>
    </xf>
    <xf numFmtId="0" fontId="47" fillId="25" borderId="97" xfId="0" applyFont="1" applyFill="1" applyBorder="1" applyAlignment="1">
      <alignment horizontal="left" vertical="top" wrapText="1"/>
    </xf>
    <xf numFmtId="0" fontId="47" fillId="25" borderId="98" xfId="0" applyFont="1" applyFill="1" applyBorder="1" applyAlignment="1">
      <alignment horizontal="left" vertical="top" wrapText="1"/>
    </xf>
    <xf numFmtId="0" fontId="49" fillId="0" borderId="0" xfId="0" applyFont="1" applyAlignment="1">
      <alignment horizontal="left" vertical="center" wrapText="1" indent="1"/>
    </xf>
    <xf numFmtId="0" fontId="25" fillId="0" borderId="0" xfId="2" applyFont="1" applyFill="1" applyAlignment="1">
      <alignment horizontal="left" vertical="center" wrapText="1" indent="1"/>
    </xf>
    <xf numFmtId="0" fontId="25" fillId="0" borderId="0" xfId="2" applyFont="1" applyAlignment="1">
      <alignment horizontal="left" vertical="top" wrapText="1"/>
    </xf>
    <xf numFmtId="0" fontId="25" fillId="0" borderId="0" xfId="2" applyFont="1" applyAlignment="1">
      <alignment horizontal="center" vertical="top" wrapText="1"/>
    </xf>
    <xf numFmtId="49" fontId="5" fillId="0" borderId="0" xfId="0" applyNumberFormat="1" applyFont="1" applyAlignment="1">
      <alignment horizontal="left" vertical="center" wrapText="1" indent="1"/>
    </xf>
    <xf numFmtId="0" fontId="5" fillId="0" borderId="0" xfId="0" applyFont="1" applyAlignment="1">
      <alignment horizontal="left" vertical="center" wrapText="1"/>
    </xf>
    <xf numFmtId="0" fontId="5" fillId="7" borderId="0" xfId="0" applyFont="1" applyFill="1" applyAlignment="1">
      <alignment horizontal="center" vertical="center" wrapText="1"/>
    </xf>
    <xf numFmtId="0" fontId="11" fillId="7" borderId="0" xfId="0" applyFont="1" applyFill="1" applyAlignment="1">
      <alignment horizontal="left" vertical="center" wrapText="1" indent="1"/>
    </xf>
    <xf numFmtId="0" fontId="5" fillId="0" borderId="65" xfId="0" applyFont="1" applyBorder="1" applyAlignment="1">
      <alignment horizontal="left" vertical="center" wrapText="1"/>
    </xf>
    <xf numFmtId="0" fontId="5" fillId="0" borderId="63" xfId="0" applyFont="1" applyBorder="1" applyAlignment="1">
      <alignment horizontal="left" vertical="center" wrapText="1"/>
    </xf>
    <xf numFmtId="0" fontId="5" fillId="0" borderId="68" xfId="0" applyFont="1" applyBorder="1" applyAlignment="1">
      <alignment horizontal="left" vertical="center" wrapText="1"/>
    </xf>
    <xf numFmtId="0" fontId="5" fillId="0" borderId="61" xfId="0" applyFont="1" applyBorder="1" applyAlignment="1">
      <alignment horizontal="left" vertical="center" wrapText="1"/>
    </xf>
    <xf numFmtId="0" fontId="5" fillId="0" borderId="64" xfId="0" applyFont="1" applyBorder="1" applyAlignment="1">
      <alignment horizontal="left" vertical="center" wrapText="1"/>
    </xf>
    <xf numFmtId="0" fontId="2" fillId="3" borderId="0" xfId="0" applyFont="1" applyFill="1" applyAlignment="1">
      <alignment horizontal="left" vertical="center"/>
    </xf>
    <xf numFmtId="0" fontId="6" fillId="25" borderId="67" xfId="0" applyFont="1" applyFill="1" applyBorder="1" applyAlignment="1">
      <alignment horizontal="left" vertical="center" wrapText="1"/>
    </xf>
    <xf numFmtId="0" fontId="6" fillId="25" borderId="62" xfId="0" applyFont="1" applyFill="1" applyBorder="1" applyAlignment="1">
      <alignment horizontal="left" vertical="center" wrapText="1"/>
    </xf>
    <xf numFmtId="0" fontId="6" fillId="25" borderId="66" xfId="0" applyFont="1" applyFill="1" applyBorder="1" applyAlignment="1">
      <alignment horizontal="left" vertical="center" wrapText="1"/>
    </xf>
    <xf numFmtId="0" fontId="6" fillId="25" borderId="65" xfId="0" applyFont="1" applyFill="1" applyBorder="1" applyAlignment="1">
      <alignment horizontal="left" vertical="center" wrapText="1"/>
    </xf>
    <xf numFmtId="0" fontId="6" fillId="25" borderId="0" xfId="0" applyFont="1" applyFill="1" applyAlignment="1">
      <alignment horizontal="left" vertical="center" wrapText="1"/>
    </xf>
    <xf numFmtId="0" fontId="6" fillId="25" borderId="63" xfId="0" applyFont="1" applyFill="1" applyBorder="1" applyAlignment="1">
      <alignment horizontal="left" vertical="center" wrapText="1"/>
    </xf>
    <xf numFmtId="0" fontId="6" fillId="25" borderId="67" xfId="0" applyFont="1" applyFill="1" applyBorder="1" applyAlignment="1">
      <alignment horizontal="left" vertical="center"/>
    </xf>
    <xf numFmtId="0" fontId="6" fillId="25" borderId="62" xfId="0" applyFont="1" applyFill="1" applyBorder="1" applyAlignment="1">
      <alignment horizontal="left" vertical="center"/>
    </xf>
    <xf numFmtId="0" fontId="6" fillId="25" borderId="66" xfId="0" applyFont="1" applyFill="1" applyBorder="1" applyAlignment="1">
      <alignment horizontal="left" vertical="center"/>
    </xf>
    <xf numFmtId="0" fontId="6" fillId="25" borderId="65" xfId="0" applyFont="1" applyFill="1" applyBorder="1" applyAlignment="1">
      <alignment horizontal="left" vertical="center"/>
    </xf>
    <xf numFmtId="0" fontId="6" fillId="25" borderId="0" xfId="0" applyFont="1" applyFill="1" applyAlignment="1">
      <alignment horizontal="left" vertical="center"/>
    </xf>
    <xf numFmtId="0" fontId="6" fillId="25" borderId="63" xfId="0" applyFont="1" applyFill="1" applyBorder="1" applyAlignment="1">
      <alignment horizontal="left" vertical="center"/>
    </xf>
    <xf numFmtId="0" fontId="6" fillId="20" borderId="0" xfId="0" applyFont="1" applyFill="1" applyAlignment="1">
      <alignment horizontal="left" vertical="center" wrapText="1" indent="1"/>
    </xf>
    <xf numFmtId="0" fontId="5" fillId="21" borderId="0" xfId="0" applyFont="1" applyFill="1" applyAlignment="1">
      <alignment horizontal="left" vertical="center" wrapText="1" indent="1"/>
    </xf>
    <xf numFmtId="0" fontId="7" fillId="0" borderId="0" xfId="2" applyFont="1" applyAlignment="1">
      <alignment horizontal="left" vertical="center" wrapText="1"/>
    </xf>
    <xf numFmtId="0" fontId="7" fillId="0" borderId="0" xfId="2" applyFont="1" applyAlignment="1">
      <alignment horizontal="left" vertical="center"/>
    </xf>
    <xf numFmtId="0" fontId="10" fillId="5" borderId="1" xfId="0" applyFont="1" applyFill="1" applyBorder="1" applyAlignment="1">
      <alignment horizontal="center" vertical="center"/>
    </xf>
    <xf numFmtId="0" fontId="6" fillId="0" borderId="0" xfId="0" applyFont="1" applyAlignment="1">
      <alignment horizontal="left" wrapText="1" indent="1"/>
    </xf>
    <xf numFmtId="0" fontId="6" fillId="0" borderId="4" xfId="0" applyFont="1" applyBorder="1" applyAlignment="1">
      <alignment horizontal="left" wrapText="1" indent="1"/>
    </xf>
    <xf numFmtId="0" fontId="6" fillId="0" borderId="0" xfId="0" applyFont="1" applyAlignment="1">
      <alignment horizontal="left" vertical="center" wrapText="1" indent="1"/>
    </xf>
    <xf numFmtId="0" fontId="6" fillId="0" borderId="4" xfId="0" applyFont="1" applyBorder="1" applyAlignment="1">
      <alignment horizontal="left" vertical="center" wrapText="1" indent="1"/>
    </xf>
    <xf numFmtId="0" fontId="20" fillId="5" borderId="2" xfId="0" applyFont="1" applyFill="1" applyBorder="1" applyAlignment="1">
      <alignment horizontal="center" vertical="center"/>
    </xf>
    <xf numFmtId="0" fontId="20" fillId="5" borderId="5" xfId="0" applyFont="1" applyFill="1" applyBorder="1" applyAlignment="1">
      <alignment horizontal="center" vertical="center"/>
    </xf>
    <xf numFmtId="0" fontId="20" fillId="5" borderId="3" xfId="0" applyFont="1" applyFill="1" applyBorder="1" applyAlignment="1">
      <alignment horizontal="center" vertical="center"/>
    </xf>
    <xf numFmtId="0" fontId="6" fillId="6" borderId="1" xfId="0" applyFont="1" applyFill="1" applyBorder="1" applyAlignment="1">
      <alignment horizontal="center" vertical="center" wrapText="1"/>
    </xf>
    <xf numFmtId="0" fontId="32" fillId="0" borderId="12" xfId="0" applyFont="1" applyBorder="1" applyAlignment="1">
      <alignment horizontal="center" vertical="top" wrapText="1"/>
    </xf>
    <xf numFmtId="0" fontId="32" fillId="0" borderId="0" xfId="0" applyFont="1" applyAlignment="1">
      <alignment horizontal="center" vertical="top" wrapText="1"/>
    </xf>
    <xf numFmtId="0" fontId="35" fillId="0" borderId="12" xfId="0" applyFont="1" applyBorder="1" applyAlignment="1">
      <alignment horizontal="center" vertical="top" wrapText="1"/>
    </xf>
    <xf numFmtId="0" fontId="35" fillId="0" borderId="0" xfId="0" applyFont="1" applyAlignment="1">
      <alignment horizontal="center" vertical="top" wrapText="1"/>
    </xf>
    <xf numFmtId="0" fontId="1" fillId="0" borderId="0" xfId="0" applyFont="1" applyAlignment="1">
      <alignment horizontal="left" vertical="center" wrapText="1"/>
    </xf>
    <xf numFmtId="0" fontId="6" fillId="5" borderId="1" xfId="0" applyFont="1" applyFill="1" applyBorder="1" applyAlignment="1">
      <alignment horizontal="left" vertical="center" wrapText="1" indent="1"/>
    </xf>
    <xf numFmtId="0" fontId="6" fillId="8" borderId="1" xfId="0" applyFont="1" applyFill="1" applyBorder="1" applyAlignment="1">
      <alignment horizontal="left" vertical="center" wrapText="1" indent="1"/>
    </xf>
    <xf numFmtId="4" fontId="5" fillId="10" borderId="1" xfId="0" applyNumberFormat="1" applyFont="1" applyFill="1" applyBorder="1" applyAlignment="1">
      <alignment horizontal="center"/>
    </xf>
    <xf numFmtId="0" fontId="5" fillId="10" borderId="1" xfId="0" applyFont="1" applyFill="1" applyBorder="1" applyAlignment="1">
      <alignment horizontal="center"/>
    </xf>
    <xf numFmtId="0" fontId="6" fillId="5" borderId="1" xfId="0" applyFont="1" applyFill="1" applyBorder="1" applyAlignment="1">
      <alignment horizontal="center"/>
    </xf>
    <xf numFmtId="4" fontId="5" fillId="10" borderId="1" xfId="0" applyNumberFormat="1" applyFont="1" applyFill="1" applyBorder="1" applyAlignment="1">
      <alignment horizontal="center" vertical="center" wrapText="1"/>
    </xf>
    <xf numFmtId="0" fontId="6" fillId="0" borderId="0" xfId="0" applyFont="1" applyAlignment="1">
      <alignment horizontal="left" vertical="top" wrapText="1"/>
    </xf>
    <xf numFmtId="0" fontId="6" fillId="8" borderId="1" xfId="0" applyFont="1" applyFill="1" applyBorder="1" applyAlignment="1">
      <alignment horizontal="center" vertical="center"/>
    </xf>
    <xf numFmtId="0" fontId="6" fillId="8" borderId="2" xfId="0" applyFont="1" applyFill="1" applyBorder="1" applyAlignment="1">
      <alignment horizontal="center" vertical="center"/>
    </xf>
    <xf numFmtId="0" fontId="6" fillId="8" borderId="3" xfId="0" applyFont="1" applyFill="1" applyBorder="1" applyAlignment="1">
      <alignment horizontal="center" vertical="center"/>
    </xf>
    <xf numFmtId="4" fontId="5" fillId="10" borderId="1" xfId="0" applyNumberFormat="1" applyFont="1" applyFill="1" applyBorder="1" applyAlignment="1">
      <alignment horizontal="center" vertical="top" wrapText="1"/>
    </xf>
    <xf numFmtId="0" fontId="5" fillId="10" borderId="1" xfId="0" applyFont="1" applyFill="1" applyBorder="1" applyAlignment="1">
      <alignment horizontal="center" vertical="top" wrapText="1"/>
    </xf>
    <xf numFmtId="4" fontId="5" fillId="10" borderId="2" xfId="0" applyNumberFormat="1" applyFont="1" applyFill="1" applyBorder="1" applyAlignment="1">
      <alignment horizontal="center" vertical="top" wrapText="1"/>
    </xf>
    <xf numFmtId="4" fontId="5" fillId="10" borderId="3" xfId="0" applyNumberFormat="1" applyFont="1" applyFill="1" applyBorder="1" applyAlignment="1">
      <alignment horizontal="center" vertical="top" wrapText="1"/>
    </xf>
    <xf numFmtId="49" fontId="5" fillId="10" borderId="2" xfId="0" applyNumberFormat="1" applyFont="1" applyFill="1" applyBorder="1" applyAlignment="1">
      <alignment horizontal="center" vertical="top" wrapText="1"/>
    </xf>
    <xf numFmtId="49" fontId="5" fillId="10" borderId="3" xfId="0" applyNumberFormat="1" applyFont="1" applyFill="1" applyBorder="1" applyAlignment="1">
      <alignment horizontal="center" vertical="top" wrapText="1"/>
    </xf>
    <xf numFmtId="0" fontId="48" fillId="27" borderId="69" xfId="0" applyFont="1" applyFill="1" applyBorder="1" applyAlignment="1">
      <alignment horizontal="left" vertical="center" indent="1"/>
    </xf>
    <xf numFmtId="0" fontId="17" fillId="22" borderId="69" xfId="0" applyFont="1" applyFill="1" applyBorder="1" applyAlignment="1">
      <alignment horizontal="left" indent="1"/>
    </xf>
    <xf numFmtId="0" fontId="47" fillId="27" borderId="69" xfId="0" applyFont="1" applyFill="1" applyBorder="1" applyAlignment="1">
      <alignment horizontal="left" vertical="center" wrapText="1" indent="1"/>
    </xf>
    <xf numFmtId="0" fontId="6" fillId="5" borderId="2" xfId="0" applyFont="1" applyFill="1" applyBorder="1" applyAlignment="1">
      <alignment horizontal="left" indent="1"/>
    </xf>
    <xf numFmtId="0" fontId="6" fillId="5" borderId="5" xfId="0" applyFont="1" applyFill="1" applyBorder="1" applyAlignment="1">
      <alignment horizontal="left" indent="1"/>
    </xf>
    <xf numFmtId="0" fontId="6" fillId="5" borderId="3" xfId="0" applyFont="1" applyFill="1" applyBorder="1" applyAlignment="1">
      <alignment horizontal="left" indent="1"/>
    </xf>
    <xf numFmtId="0" fontId="5" fillId="10" borderId="30" xfId="0" applyFont="1" applyFill="1" applyBorder="1" applyAlignment="1">
      <alignment horizontal="left" indent="1"/>
    </xf>
    <xf numFmtId="0" fontId="5" fillId="10" borderId="31" xfId="0" applyFont="1" applyFill="1" applyBorder="1" applyAlignment="1">
      <alignment horizontal="left" indent="1"/>
    </xf>
    <xf numFmtId="0" fontId="5" fillId="10" borderId="32" xfId="0" applyFont="1" applyFill="1" applyBorder="1" applyAlignment="1">
      <alignment horizontal="left" indent="1"/>
    </xf>
    <xf numFmtId="0" fontId="6" fillId="5" borderId="30" xfId="0" applyFont="1" applyFill="1" applyBorder="1" applyAlignment="1">
      <alignment horizontal="left" indent="1"/>
    </xf>
    <xf numFmtId="0" fontId="6" fillId="5" borderId="31" xfId="0" applyFont="1" applyFill="1" applyBorder="1" applyAlignment="1">
      <alignment horizontal="left" indent="1"/>
    </xf>
    <xf numFmtId="0" fontId="6" fillId="5" borderId="32" xfId="0" applyFont="1" applyFill="1" applyBorder="1" applyAlignment="1">
      <alignment horizontal="left" indent="1"/>
    </xf>
    <xf numFmtId="0" fontId="5" fillId="11" borderId="30" xfId="0" applyFont="1" applyFill="1" applyBorder="1" applyAlignment="1">
      <alignment horizontal="left" indent="1"/>
    </xf>
    <xf numFmtId="0" fontId="5" fillId="11" borderId="31" xfId="0" applyFont="1" applyFill="1" applyBorder="1" applyAlignment="1">
      <alignment horizontal="left" indent="1"/>
    </xf>
    <xf numFmtId="0" fontId="5" fillId="11" borderId="32" xfId="0" applyFont="1" applyFill="1" applyBorder="1" applyAlignment="1">
      <alignment horizontal="left" indent="1"/>
    </xf>
    <xf numFmtId="0" fontId="17" fillId="17" borderId="0" xfId="0" applyFont="1" applyFill="1" applyAlignment="1">
      <alignment horizontal="left" vertical="top" wrapText="1"/>
    </xf>
    <xf numFmtId="0" fontId="1" fillId="2" borderId="0" xfId="0" applyFont="1" applyFill="1" applyAlignment="1">
      <alignment horizontal="left" vertical="center" wrapText="1"/>
    </xf>
    <xf numFmtId="0" fontId="11" fillId="0" borderId="0" xfId="0" applyFont="1" applyAlignment="1">
      <alignment horizontal="left" vertical="top" wrapText="1"/>
    </xf>
    <xf numFmtId="0" fontId="1" fillId="0" borderId="0" xfId="0" applyFont="1" applyAlignment="1">
      <alignment horizontal="left" vertical="top" wrapText="1" indent="2"/>
    </xf>
    <xf numFmtId="0" fontId="11" fillId="0" borderId="0" xfId="0" applyFont="1" applyAlignment="1">
      <alignment horizontal="left" vertical="center" wrapText="1"/>
    </xf>
    <xf numFmtId="0" fontId="11" fillId="26" borderId="67" xfId="0" applyFont="1" applyFill="1" applyBorder="1" applyAlignment="1">
      <alignment horizontal="left" vertical="center" wrapText="1"/>
    </xf>
    <xf numFmtId="0" fontId="11" fillId="26" borderId="62" xfId="0" applyFont="1" applyFill="1" applyBorder="1" applyAlignment="1">
      <alignment horizontal="left" vertical="center" wrapText="1"/>
    </xf>
    <xf numFmtId="0" fontId="11" fillId="26" borderId="66" xfId="0" applyFont="1" applyFill="1" applyBorder="1" applyAlignment="1">
      <alignment horizontal="left" vertical="center" wrapText="1"/>
    </xf>
    <xf numFmtId="0" fontId="11" fillId="26" borderId="65" xfId="0" applyFont="1" applyFill="1" applyBorder="1" applyAlignment="1">
      <alignment horizontal="left" vertical="center" wrapText="1"/>
    </xf>
    <xf numFmtId="0" fontId="11" fillId="26" borderId="0" xfId="0" applyFont="1" applyFill="1" applyAlignment="1">
      <alignment horizontal="left" vertical="center" wrapText="1"/>
    </xf>
    <xf numFmtId="0" fontId="11" fillId="26" borderId="63" xfId="0" applyFont="1" applyFill="1" applyBorder="1" applyAlignment="1">
      <alignment horizontal="left" vertical="center" wrapText="1"/>
    </xf>
    <xf numFmtId="0" fontId="11" fillId="26" borderId="68" xfId="0" applyFont="1" applyFill="1" applyBorder="1" applyAlignment="1">
      <alignment horizontal="left" vertical="center" wrapText="1"/>
    </xf>
    <xf numFmtId="0" fontId="11" fillId="26" borderId="61" xfId="0" applyFont="1" applyFill="1" applyBorder="1" applyAlignment="1">
      <alignment horizontal="left" vertical="center" wrapText="1"/>
    </xf>
    <xf numFmtId="0" fontId="11" fillId="26" borderId="64" xfId="0" applyFont="1" applyFill="1" applyBorder="1" applyAlignment="1">
      <alignment horizontal="left" vertical="center" wrapText="1"/>
    </xf>
    <xf numFmtId="0" fontId="1" fillId="0" borderId="0" xfId="0" applyFont="1" applyAlignment="1">
      <alignment horizontal="left" vertical="center" wrapText="1" indent="1"/>
    </xf>
    <xf numFmtId="49" fontId="22" fillId="0" borderId="0" xfId="0" applyNumberFormat="1" applyFont="1" applyAlignment="1">
      <alignment horizontal="left" vertical="top" wrapText="1" indent="1"/>
    </xf>
    <xf numFmtId="49" fontId="5" fillId="0" borderId="0" xfId="0" applyNumberFormat="1" applyFont="1" applyAlignment="1">
      <alignment horizontal="left" vertical="top" wrapText="1" indent="1"/>
    </xf>
    <xf numFmtId="49" fontId="11" fillId="0" borderId="0" xfId="0" applyNumberFormat="1" applyFont="1" applyAlignment="1">
      <alignment horizontal="left" vertical="top" wrapText="1" indent="1"/>
    </xf>
    <xf numFmtId="49" fontId="5" fillId="10" borderId="5" xfId="0" applyNumberFormat="1" applyFont="1" applyFill="1" applyBorder="1" applyAlignment="1">
      <alignment horizontal="left" vertical="top" wrapText="1" indent="1"/>
    </xf>
    <xf numFmtId="49" fontId="5" fillId="10" borderId="5" xfId="0" applyNumberFormat="1" applyFont="1" applyFill="1" applyBorder="1" applyAlignment="1">
      <alignment horizontal="center" vertical="top" wrapText="1"/>
    </xf>
    <xf numFmtId="49" fontId="5" fillId="10" borderId="4" xfId="0" applyNumberFormat="1" applyFont="1" applyFill="1" applyBorder="1" applyAlignment="1">
      <alignment horizontal="center" vertical="top" wrapText="1"/>
    </xf>
    <xf numFmtId="49" fontId="17" fillId="17" borderId="4" xfId="0" applyNumberFormat="1" applyFont="1" applyFill="1" applyBorder="1" applyAlignment="1">
      <alignment horizontal="left" vertical="center" wrapText="1" indent="1"/>
    </xf>
    <xf numFmtId="49" fontId="5" fillId="10" borderId="0" xfId="0" applyNumberFormat="1" applyFont="1" applyFill="1" applyAlignment="1">
      <alignment horizontal="left" vertical="top" wrapText="1" indent="1"/>
    </xf>
    <xf numFmtId="49" fontId="6" fillId="5" borderId="1" xfId="0" applyNumberFormat="1" applyFont="1" applyFill="1" applyBorder="1" applyAlignment="1">
      <alignment horizontal="left" vertical="top" wrapText="1" indent="1"/>
    </xf>
    <xf numFmtId="49" fontId="6" fillId="0" borderId="12" xfId="0" applyNumberFormat="1" applyFont="1" applyBorder="1" applyAlignment="1">
      <alignment horizontal="center" vertical="top" wrapText="1"/>
    </xf>
    <xf numFmtId="49" fontId="6" fillId="0" borderId="0" xfId="0" applyNumberFormat="1" applyFont="1" applyAlignment="1">
      <alignment horizontal="center" vertical="top" wrapText="1"/>
    </xf>
    <xf numFmtId="49" fontId="6" fillId="0" borderId="14" xfId="0" applyNumberFormat="1" applyFont="1" applyBorder="1" applyAlignment="1">
      <alignment horizontal="center" vertical="top" wrapText="1"/>
    </xf>
    <xf numFmtId="49" fontId="11" fillId="10" borderId="1" xfId="0" applyNumberFormat="1" applyFont="1" applyFill="1" applyBorder="1" applyAlignment="1">
      <alignment horizontal="left" vertical="top" wrapText="1" indent="1"/>
    </xf>
    <xf numFmtId="49" fontId="11" fillId="0" borderId="0" xfId="0" applyNumberFormat="1" applyFont="1" applyAlignment="1">
      <alignment horizontal="left" wrapText="1" indent="1"/>
    </xf>
    <xf numFmtId="49" fontId="5" fillId="0" borderId="12" xfId="0" applyNumberFormat="1" applyFont="1" applyBorder="1" applyAlignment="1">
      <alignment horizontal="center" vertical="top" wrapText="1"/>
    </xf>
    <xf numFmtId="49" fontId="5" fillId="0" borderId="0" xfId="0" applyNumberFormat="1" applyFont="1" applyAlignment="1">
      <alignment horizontal="center" vertical="top" wrapText="1"/>
    </xf>
    <xf numFmtId="49" fontId="5" fillId="10" borderId="1" xfId="0" applyNumberFormat="1" applyFont="1" applyFill="1" applyBorder="1" applyAlignment="1">
      <alignment horizontal="left" vertical="top" wrapText="1" indent="1"/>
    </xf>
    <xf numFmtId="49" fontId="5" fillId="10" borderId="12" xfId="0" applyNumberFormat="1" applyFont="1" applyFill="1" applyBorder="1" applyAlignment="1">
      <alignment horizontal="center" vertical="top" wrapText="1"/>
    </xf>
    <xf numFmtId="49" fontId="5" fillId="10" borderId="0" xfId="0" applyNumberFormat="1" applyFont="1" applyFill="1" applyAlignment="1">
      <alignment horizontal="center" vertical="top" wrapText="1"/>
    </xf>
    <xf numFmtId="49" fontId="6" fillId="5" borderId="12" xfId="0" applyNumberFormat="1" applyFont="1" applyFill="1" applyBorder="1" applyAlignment="1">
      <alignment horizontal="center" vertical="top" wrapText="1"/>
    </xf>
    <xf numFmtId="49" fontId="6" fillId="5" borderId="0" xfId="0" applyNumberFormat="1" applyFont="1" applyFill="1" applyAlignment="1">
      <alignment horizontal="center" vertical="top" wrapText="1"/>
    </xf>
    <xf numFmtId="0" fontId="11" fillId="0" borderId="0" xfId="0" applyFont="1" applyAlignment="1">
      <alignment horizontal="left" vertical="center" wrapText="1" indent="1"/>
    </xf>
    <xf numFmtId="0" fontId="7" fillId="0" borderId="0" xfId="2" applyFont="1" applyAlignment="1">
      <alignment horizontal="left" wrapText="1"/>
    </xf>
    <xf numFmtId="49" fontId="5" fillId="0" borderId="1" xfId="0" applyNumberFormat="1" applyFont="1" applyBorder="1" applyAlignment="1">
      <alignment horizontal="left" vertical="top" wrapText="1" indent="1"/>
    </xf>
    <xf numFmtId="49" fontId="5" fillId="10" borderId="2" xfId="0" applyNumberFormat="1" applyFont="1" applyFill="1" applyBorder="1" applyAlignment="1">
      <alignment horizontal="left" vertical="top" wrapText="1" indent="1"/>
    </xf>
    <xf numFmtId="49" fontId="5" fillId="10" borderId="3" xfId="0" applyNumberFormat="1" applyFont="1" applyFill="1" applyBorder="1" applyAlignment="1">
      <alignment horizontal="left" vertical="top" wrapText="1" indent="1"/>
    </xf>
    <xf numFmtId="49" fontId="5" fillId="5" borderId="1" xfId="0" applyNumberFormat="1" applyFont="1" applyFill="1" applyBorder="1" applyAlignment="1">
      <alignment horizontal="left" vertical="top" wrapText="1" indent="1"/>
    </xf>
    <xf numFmtId="49" fontId="6" fillId="10" borderId="1" xfId="0" applyNumberFormat="1" applyFont="1" applyFill="1" applyBorder="1" applyAlignment="1">
      <alignment horizontal="left" vertical="center" wrapText="1" indent="1"/>
    </xf>
    <xf numFmtId="49" fontId="5" fillId="0" borderId="0" xfId="0" applyNumberFormat="1" applyFont="1" applyAlignment="1">
      <alignment horizontal="left" vertical="top" wrapText="1" indent="3"/>
    </xf>
    <xf numFmtId="0" fontId="5" fillId="5" borderId="2" xfId="0" applyFont="1" applyFill="1" applyBorder="1" applyAlignment="1">
      <alignment horizontal="right" vertical="top" wrapText="1" indent="1"/>
    </xf>
    <xf numFmtId="49" fontId="5" fillId="5" borderId="3" xfId="0" applyNumberFormat="1" applyFont="1" applyFill="1" applyBorder="1" applyAlignment="1">
      <alignment horizontal="right" vertical="top" wrapText="1" indent="1"/>
    </xf>
    <xf numFmtId="2" fontId="5" fillId="5" borderId="2" xfId="0" applyNumberFormat="1" applyFont="1" applyFill="1" applyBorder="1" applyAlignment="1">
      <alignment horizontal="right" vertical="center" wrapText="1"/>
    </xf>
    <xf numFmtId="2" fontId="5" fillId="5" borderId="5" xfId="0" applyNumberFormat="1" applyFont="1" applyFill="1" applyBorder="1" applyAlignment="1">
      <alignment horizontal="right" vertical="center" wrapText="1"/>
    </xf>
    <xf numFmtId="0" fontId="6" fillId="5" borderId="2" xfId="0" applyFont="1" applyFill="1" applyBorder="1" applyAlignment="1">
      <alignment horizontal="center" vertical="top" wrapText="1"/>
    </xf>
    <xf numFmtId="0" fontId="6" fillId="5" borderId="3" xfId="0" applyFont="1" applyFill="1" applyBorder="1" applyAlignment="1">
      <alignment horizontal="center" vertical="top" wrapText="1"/>
    </xf>
    <xf numFmtId="0" fontId="6" fillId="10" borderId="2" xfId="0" applyFont="1" applyFill="1" applyBorder="1" applyAlignment="1">
      <alignment horizontal="center" vertical="center" wrapText="1"/>
    </xf>
    <xf numFmtId="0" fontId="6" fillId="10" borderId="5" xfId="0" applyFont="1" applyFill="1" applyBorder="1" applyAlignment="1">
      <alignment horizontal="center" vertical="center" wrapText="1"/>
    </xf>
    <xf numFmtId="49" fontId="5" fillId="0" borderId="2" xfId="0" applyNumberFormat="1" applyFont="1" applyBorder="1" applyAlignment="1">
      <alignment horizontal="center" vertical="center" wrapText="1"/>
    </xf>
    <xf numFmtId="49" fontId="5" fillId="0" borderId="5" xfId="0" applyNumberFormat="1" applyFont="1" applyBorder="1" applyAlignment="1">
      <alignment horizontal="center" vertical="center" wrapText="1"/>
    </xf>
    <xf numFmtId="0" fontId="6" fillId="5" borderId="2" xfId="0" applyFont="1" applyFill="1" applyBorder="1" applyAlignment="1">
      <alignment horizontal="center" vertical="center" wrapText="1"/>
    </xf>
    <xf numFmtId="0" fontId="6" fillId="5" borderId="5" xfId="0" applyFont="1" applyFill="1" applyBorder="1" applyAlignment="1">
      <alignment horizontal="center" vertical="center" wrapText="1"/>
    </xf>
    <xf numFmtId="0" fontId="5" fillId="10" borderId="2" xfId="0" applyFont="1" applyFill="1" applyBorder="1" applyAlignment="1">
      <alignment horizontal="center" vertical="center" wrapText="1"/>
    </xf>
    <xf numFmtId="0" fontId="5" fillId="10" borderId="5" xfId="0" applyFont="1" applyFill="1" applyBorder="1" applyAlignment="1">
      <alignment horizontal="center" vertical="center" wrapText="1"/>
    </xf>
    <xf numFmtId="49" fontId="6" fillId="5" borderId="0" xfId="0" applyNumberFormat="1" applyFont="1" applyFill="1" applyAlignment="1">
      <alignment horizontal="left" vertical="top" wrapText="1" indent="1"/>
    </xf>
    <xf numFmtId="49" fontId="20" fillId="10" borderId="7" xfId="0" applyNumberFormat="1" applyFont="1" applyFill="1" applyBorder="1" applyAlignment="1">
      <alignment horizontal="center" vertical="top"/>
    </xf>
    <xf numFmtId="49" fontId="20" fillId="10" borderId="7" xfId="0" applyNumberFormat="1" applyFont="1" applyFill="1" applyBorder="1" applyAlignment="1">
      <alignment horizontal="center" vertical="top" wrapText="1"/>
    </xf>
    <xf numFmtId="0" fontId="6" fillId="5" borderId="2" xfId="0" applyFont="1" applyFill="1" applyBorder="1" applyAlignment="1">
      <alignment horizontal="right" vertical="top" wrapText="1"/>
    </xf>
    <xf numFmtId="49" fontId="6" fillId="5" borderId="3" xfId="0" applyNumberFormat="1" applyFont="1" applyFill="1" applyBorder="1" applyAlignment="1">
      <alignment horizontal="right" vertical="top" wrapText="1"/>
    </xf>
    <xf numFmtId="2" fontId="5" fillId="10" borderId="2" xfId="0" applyNumberFormat="1" applyFont="1" applyFill="1" applyBorder="1" applyAlignment="1">
      <alignment horizontal="center" vertical="center" wrapText="1"/>
    </xf>
    <xf numFmtId="2" fontId="5" fillId="10" borderId="5" xfId="0" applyNumberFormat="1" applyFont="1" applyFill="1" applyBorder="1" applyAlignment="1">
      <alignment horizontal="center" vertical="center" wrapText="1"/>
    </xf>
    <xf numFmtId="0" fontId="5" fillId="10" borderId="2" xfId="0" applyFont="1" applyFill="1" applyBorder="1" applyAlignment="1">
      <alignment horizontal="right" vertical="top" wrapText="1" indent="1"/>
    </xf>
    <xf numFmtId="49" fontId="5" fillId="10" borderId="3" xfId="0" applyNumberFormat="1" applyFont="1" applyFill="1" applyBorder="1" applyAlignment="1">
      <alignment horizontal="right" vertical="top" wrapText="1" indent="1"/>
    </xf>
    <xf numFmtId="0" fontId="5" fillId="7" borderId="2" xfId="0" applyFont="1" applyFill="1" applyBorder="1" applyAlignment="1">
      <alignment horizontal="right" vertical="top" wrapText="1" indent="1"/>
    </xf>
    <xf numFmtId="49" fontId="5" fillId="7" borderId="3" xfId="0" applyNumberFormat="1" applyFont="1" applyFill="1" applyBorder="1" applyAlignment="1">
      <alignment horizontal="right" vertical="top" wrapText="1" indent="1"/>
    </xf>
    <xf numFmtId="49" fontId="6" fillId="10" borderId="1" xfId="0" applyNumberFormat="1" applyFont="1" applyFill="1" applyBorder="1" applyAlignment="1">
      <alignment horizontal="left" vertical="top" wrapText="1" indent="1"/>
    </xf>
    <xf numFmtId="4" fontId="6" fillId="10" borderId="2" xfId="0" applyNumberFormat="1" applyFont="1" applyFill="1" applyBorder="1" applyAlignment="1">
      <alignment horizontal="center" vertical="center" wrapText="1"/>
    </xf>
    <xf numFmtId="4" fontId="6" fillId="10" borderId="5" xfId="0" applyNumberFormat="1" applyFont="1" applyFill="1" applyBorder="1" applyAlignment="1">
      <alignment horizontal="center" vertical="center" wrapText="1"/>
    </xf>
    <xf numFmtId="4" fontId="6" fillId="5" borderId="2" xfId="0" applyNumberFormat="1" applyFont="1" applyFill="1" applyBorder="1" applyAlignment="1">
      <alignment horizontal="center" vertical="center" wrapText="1"/>
    </xf>
    <xf numFmtId="4" fontId="6" fillId="5" borderId="5" xfId="0" applyNumberFormat="1" applyFont="1" applyFill="1" applyBorder="1" applyAlignment="1">
      <alignment horizontal="center" vertical="center" wrapText="1"/>
    </xf>
    <xf numFmtId="49" fontId="5" fillId="10" borderId="2" xfId="0" applyNumberFormat="1" applyFont="1" applyFill="1" applyBorder="1" applyAlignment="1">
      <alignment horizontal="center" vertical="center" wrapText="1"/>
    </xf>
    <xf numFmtId="49" fontId="5" fillId="10" borderId="5" xfId="0" applyNumberFormat="1" applyFont="1" applyFill="1" applyBorder="1" applyAlignment="1">
      <alignment horizontal="center" vertical="center" wrapText="1"/>
    </xf>
    <xf numFmtId="49" fontId="5" fillId="0" borderId="0" xfId="0" applyNumberFormat="1" applyFont="1" applyAlignment="1">
      <alignment horizontal="left" vertical="top" wrapText="1"/>
    </xf>
    <xf numFmtId="0" fontId="5" fillId="10" borderId="9" xfId="0" applyFont="1" applyFill="1" applyBorder="1" applyAlignment="1">
      <alignment horizontal="center" vertical="center" wrapText="1"/>
    </xf>
    <xf numFmtId="0" fontId="5" fillId="10" borderId="7" xfId="0" applyFont="1" applyFill="1" applyBorder="1" applyAlignment="1">
      <alignment horizontal="center" vertical="center" wrapText="1"/>
    </xf>
    <xf numFmtId="0" fontId="5" fillId="10" borderId="2" xfId="0" applyFont="1" applyFill="1" applyBorder="1" applyAlignment="1">
      <alignment horizontal="right" vertical="top" wrapText="1"/>
    </xf>
    <xf numFmtId="49" fontId="5" fillId="10" borderId="3" xfId="0" applyNumberFormat="1" applyFont="1" applyFill="1" applyBorder="1" applyAlignment="1">
      <alignment horizontal="right" vertical="top" wrapText="1"/>
    </xf>
    <xf numFmtId="0" fontId="5" fillId="10" borderId="7" xfId="0" applyFont="1" applyFill="1" applyBorder="1" applyAlignment="1">
      <alignment horizontal="right" vertical="top" wrapText="1"/>
    </xf>
    <xf numFmtId="4" fontId="5" fillId="10" borderId="2" xfId="0" applyNumberFormat="1" applyFont="1" applyFill="1" applyBorder="1" applyAlignment="1">
      <alignment horizontal="center" vertical="center" wrapText="1"/>
    </xf>
    <xf numFmtId="4" fontId="5" fillId="10" borderId="5" xfId="0" applyNumberFormat="1" applyFont="1" applyFill="1" applyBorder="1" applyAlignment="1">
      <alignment horizontal="center" vertical="center" wrapText="1"/>
    </xf>
    <xf numFmtId="0" fontId="5" fillId="10" borderId="2" xfId="0" applyFont="1" applyFill="1" applyBorder="1" applyAlignment="1">
      <alignment horizontal="right" vertical="center" wrapText="1"/>
    </xf>
    <xf numFmtId="0" fontId="5" fillId="10" borderId="5" xfId="0" applyFont="1" applyFill="1" applyBorder="1" applyAlignment="1">
      <alignment horizontal="right" vertical="center" wrapText="1"/>
    </xf>
    <xf numFmtId="43" fontId="5" fillId="10" borderId="2" xfId="3" applyFont="1" applyFill="1" applyBorder="1" applyAlignment="1">
      <alignment horizontal="right" vertical="center" wrapText="1"/>
    </xf>
    <xf numFmtId="43" fontId="5" fillId="10" borderId="5" xfId="3" applyFont="1" applyFill="1" applyBorder="1" applyAlignment="1">
      <alignment horizontal="right" vertical="center" wrapText="1"/>
    </xf>
    <xf numFmtId="2" fontId="6" fillId="5" borderId="2" xfId="0" applyNumberFormat="1" applyFont="1" applyFill="1" applyBorder="1" applyAlignment="1">
      <alignment horizontal="right" vertical="center" wrapText="1"/>
    </xf>
    <xf numFmtId="2" fontId="6" fillId="5" borderId="5" xfId="0" applyNumberFormat="1" applyFont="1" applyFill="1" applyBorder="1" applyAlignment="1">
      <alignment horizontal="right" vertical="center" wrapText="1"/>
    </xf>
    <xf numFmtId="43" fontId="6" fillId="5" borderId="2" xfId="3" applyFont="1" applyFill="1" applyBorder="1" applyAlignment="1">
      <alignment horizontal="right" vertical="top" wrapText="1"/>
    </xf>
    <xf numFmtId="43" fontId="6" fillId="5" borderId="3" xfId="3" applyFont="1" applyFill="1" applyBorder="1" applyAlignment="1">
      <alignment horizontal="right" vertical="top" wrapText="1"/>
    </xf>
    <xf numFmtId="0" fontId="5" fillId="10" borderId="5" xfId="0" applyFont="1" applyFill="1" applyBorder="1" applyAlignment="1">
      <alignment horizontal="right" vertical="top" wrapText="1"/>
    </xf>
    <xf numFmtId="0" fontId="2" fillId="3" borderId="0" xfId="0" applyFont="1" applyFill="1" applyAlignment="1">
      <alignment horizontal="left" vertical="center" wrapText="1"/>
    </xf>
    <xf numFmtId="0" fontId="1" fillId="0" borderId="0" xfId="0" applyFont="1" applyAlignment="1">
      <alignment horizontal="center"/>
    </xf>
    <xf numFmtId="49" fontId="6" fillId="11" borderId="1" xfId="0" applyNumberFormat="1" applyFont="1" applyFill="1" applyBorder="1" applyAlignment="1">
      <alignment horizontal="left" vertical="top" wrapText="1" indent="1"/>
    </xf>
    <xf numFmtId="49" fontId="45" fillId="7" borderId="7" xfId="0" applyNumberFormat="1" applyFont="1" applyFill="1" applyBorder="1" applyAlignment="1">
      <alignment horizontal="left" vertical="top" wrapText="1" indent="1"/>
    </xf>
    <xf numFmtId="49" fontId="6" fillId="0" borderId="0" xfId="0" applyNumberFormat="1" applyFont="1" applyAlignment="1">
      <alignment horizontal="left" vertical="center" wrapText="1" indent="1"/>
    </xf>
    <xf numFmtId="49" fontId="6" fillId="5" borderId="1" xfId="0" applyNumberFormat="1" applyFont="1" applyFill="1" applyBorder="1" applyAlignment="1">
      <alignment horizontal="left" vertical="center" wrapText="1" indent="1"/>
    </xf>
    <xf numFmtId="2" fontId="6" fillId="5" borderId="1" xfId="0" applyNumberFormat="1" applyFont="1" applyFill="1" applyBorder="1" applyAlignment="1">
      <alignment horizontal="center" vertical="top" wrapText="1"/>
    </xf>
    <xf numFmtId="49" fontId="6" fillId="0" borderId="0" xfId="0" applyNumberFormat="1" applyFont="1" applyAlignment="1">
      <alignment horizontal="left" wrapText="1" indent="1"/>
    </xf>
    <xf numFmtId="49" fontId="6" fillId="11" borderId="9" xfId="0" applyNumberFormat="1" applyFont="1" applyFill="1" applyBorder="1" applyAlignment="1">
      <alignment horizontal="left" vertical="top" wrapText="1"/>
    </xf>
    <xf numFmtId="49" fontId="6" fillId="11" borderId="7" xfId="0" applyNumberFormat="1" applyFont="1" applyFill="1" applyBorder="1" applyAlignment="1">
      <alignment horizontal="left" vertical="top" wrapText="1"/>
    </xf>
    <xf numFmtId="49" fontId="6" fillId="11" borderId="6" xfId="0" applyNumberFormat="1" applyFont="1" applyFill="1" applyBorder="1" applyAlignment="1">
      <alignment horizontal="left" vertical="top" wrapText="1"/>
    </xf>
    <xf numFmtId="49" fontId="6" fillId="11" borderId="10" xfId="0" applyNumberFormat="1" applyFont="1" applyFill="1" applyBorder="1" applyAlignment="1">
      <alignment horizontal="left" vertical="top" wrapText="1"/>
    </xf>
    <xf numFmtId="49" fontId="6" fillId="11" borderId="4" xfId="0" applyNumberFormat="1" applyFont="1" applyFill="1" applyBorder="1" applyAlignment="1">
      <alignment horizontal="left" vertical="top" wrapText="1"/>
    </xf>
    <xf numFmtId="49" fontId="6" fillId="11" borderId="11" xfId="0" applyNumberFormat="1" applyFont="1" applyFill="1" applyBorder="1" applyAlignment="1">
      <alignment horizontal="left" vertical="top" wrapText="1"/>
    </xf>
    <xf numFmtId="0" fontId="21" fillId="14" borderId="21" xfId="0" applyFont="1" applyFill="1" applyBorder="1" applyAlignment="1">
      <alignment horizontal="center" vertical="center"/>
    </xf>
    <xf numFmtId="0" fontId="21" fillId="14" borderId="22" xfId="0" applyFont="1" applyFill="1" applyBorder="1" applyAlignment="1">
      <alignment horizontal="center" vertical="center"/>
    </xf>
    <xf numFmtId="9" fontId="21" fillId="14" borderId="21" xfId="0" applyNumberFormat="1" applyFont="1" applyFill="1" applyBorder="1" applyAlignment="1">
      <alignment horizontal="center" vertical="center"/>
    </xf>
    <xf numFmtId="49" fontId="5" fillId="10" borderId="1" xfId="0" applyNumberFormat="1" applyFont="1" applyFill="1" applyBorder="1" applyAlignment="1">
      <alignment horizontal="left" vertical="center" wrapText="1"/>
    </xf>
    <xf numFmtId="49" fontId="6" fillId="11" borderId="9" xfId="0" applyNumberFormat="1" applyFont="1" applyFill="1" applyBorder="1" applyAlignment="1">
      <alignment horizontal="left" vertical="center" wrapText="1"/>
    </xf>
    <xf numFmtId="49" fontId="6" fillId="11" borderId="7" xfId="0" applyNumberFormat="1" applyFont="1" applyFill="1" applyBorder="1" applyAlignment="1">
      <alignment horizontal="left" vertical="center" wrapText="1"/>
    </xf>
    <xf numFmtId="49" fontId="6" fillId="11" borderId="6" xfId="0" applyNumberFormat="1" applyFont="1" applyFill="1" applyBorder="1" applyAlignment="1">
      <alignment horizontal="left" vertical="center" wrapText="1"/>
    </xf>
    <xf numFmtId="49" fontId="6" fillId="11" borderId="10" xfId="0" applyNumberFormat="1" applyFont="1" applyFill="1" applyBorder="1" applyAlignment="1">
      <alignment horizontal="left" vertical="center" wrapText="1"/>
    </xf>
    <xf numFmtId="49" fontId="6" fillId="11" borderId="4" xfId="0" applyNumberFormat="1" applyFont="1" applyFill="1" applyBorder="1" applyAlignment="1">
      <alignment horizontal="left" vertical="center" wrapText="1"/>
    </xf>
    <xf numFmtId="49" fontId="6" fillId="11" borderId="11" xfId="0" applyNumberFormat="1" applyFont="1" applyFill="1" applyBorder="1" applyAlignment="1">
      <alignment horizontal="left" vertical="center" wrapText="1"/>
    </xf>
    <xf numFmtId="49" fontId="6" fillId="5" borderId="1" xfId="0" applyNumberFormat="1" applyFont="1" applyFill="1" applyBorder="1" applyAlignment="1">
      <alignment horizontal="left" vertical="center" wrapText="1"/>
    </xf>
    <xf numFmtId="49" fontId="6" fillId="11" borderId="1" xfId="0" applyNumberFormat="1" applyFont="1" applyFill="1" applyBorder="1" applyAlignment="1">
      <alignment horizontal="left" vertical="top"/>
    </xf>
    <xf numFmtId="49" fontId="6" fillId="11" borderId="1" xfId="0" applyNumberFormat="1" applyFont="1" applyFill="1" applyBorder="1" applyAlignment="1">
      <alignment horizontal="left" vertical="center" wrapText="1"/>
    </xf>
    <xf numFmtId="49" fontId="35" fillId="0" borderId="0" xfId="0" applyNumberFormat="1" applyFont="1" applyAlignment="1">
      <alignment horizontal="center" vertical="top" wrapText="1"/>
    </xf>
    <xf numFmtId="49" fontId="11" fillId="0" borderId="0" xfId="0" applyNumberFormat="1" applyFont="1" applyAlignment="1">
      <alignment horizontal="left" vertical="top" wrapText="1"/>
    </xf>
    <xf numFmtId="49" fontId="17" fillId="17" borderId="0" xfId="0" applyNumberFormat="1" applyFont="1" applyFill="1" applyAlignment="1">
      <alignment horizontal="left" vertical="top" wrapText="1" indent="2"/>
    </xf>
    <xf numFmtId="49" fontId="5" fillId="0" borderId="0" xfId="0" applyNumberFormat="1" applyFont="1" applyAlignment="1">
      <alignment horizontal="left" vertical="top" wrapText="1" indent="2"/>
    </xf>
    <xf numFmtId="49" fontId="5" fillId="10" borderId="57" xfId="0" applyNumberFormat="1" applyFont="1" applyFill="1" applyBorder="1" applyAlignment="1">
      <alignment horizontal="left" vertical="center" wrapText="1" indent="1"/>
    </xf>
    <xf numFmtId="49" fontId="5" fillId="10" borderId="47" xfId="0" applyNumberFormat="1" applyFont="1" applyFill="1" applyBorder="1" applyAlignment="1">
      <alignment horizontal="left" vertical="center" wrapText="1" indent="1"/>
    </xf>
    <xf numFmtId="49" fontId="5" fillId="10" borderId="56" xfId="0" applyNumberFormat="1" applyFont="1" applyFill="1" applyBorder="1" applyAlignment="1">
      <alignment horizontal="left" vertical="center" wrapText="1" indent="1"/>
    </xf>
    <xf numFmtId="49" fontId="5" fillId="10" borderId="35" xfId="0" applyNumberFormat="1" applyFont="1" applyFill="1" applyBorder="1" applyAlignment="1">
      <alignment horizontal="left" vertical="center" wrapText="1" indent="1"/>
    </xf>
    <xf numFmtId="49" fontId="5" fillId="10" borderId="33" xfId="0" applyNumberFormat="1" applyFont="1" applyFill="1" applyBorder="1" applyAlignment="1">
      <alignment horizontal="left" vertical="center" wrapText="1" indent="1"/>
    </xf>
    <xf numFmtId="49" fontId="5" fillId="10" borderId="49" xfId="0" applyNumberFormat="1" applyFont="1" applyFill="1" applyBorder="1" applyAlignment="1">
      <alignment horizontal="left" vertical="center" wrapText="1" indent="1"/>
    </xf>
    <xf numFmtId="49" fontId="5" fillId="10" borderId="58" xfId="0" applyNumberFormat="1" applyFont="1" applyFill="1" applyBorder="1" applyAlignment="1">
      <alignment horizontal="left" vertical="center" wrapText="1" indent="1"/>
    </xf>
    <xf numFmtId="49" fontId="5" fillId="10" borderId="50" xfId="0" applyNumberFormat="1" applyFont="1" applyFill="1" applyBorder="1" applyAlignment="1">
      <alignment horizontal="left" vertical="center" wrapText="1" indent="1"/>
    </xf>
    <xf numFmtId="49" fontId="5" fillId="10" borderId="48" xfId="0" applyNumberFormat="1" applyFont="1" applyFill="1" applyBorder="1" applyAlignment="1">
      <alignment horizontal="left" vertical="center" wrapText="1" indent="1"/>
    </xf>
    <xf numFmtId="49" fontId="5" fillId="10" borderId="54" xfId="0" applyNumberFormat="1" applyFont="1" applyFill="1" applyBorder="1" applyAlignment="1">
      <alignment horizontal="left" vertical="center" wrapText="1" indent="1"/>
    </xf>
    <xf numFmtId="49" fontId="5" fillId="10" borderId="52" xfId="0" applyNumberFormat="1" applyFont="1" applyFill="1" applyBorder="1" applyAlignment="1">
      <alignment horizontal="left" vertical="center" wrapText="1" indent="1"/>
    </xf>
    <xf numFmtId="49" fontId="5" fillId="10" borderId="51" xfId="0" applyNumberFormat="1" applyFont="1" applyFill="1" applyBorder="1" applyAlignment="1">
      <alignment horizontal="left" vertical="center" wrapText="1" indent="1"/>
    </xf>
    <xf numFmtId="49" fontId="5" fillId="10" borderId="55" xfId="0" applyNumberFormat="1" applyFont="1" applyFill="1" applyBorder="1" applyAlignment="1">
      <alignment horizontal="left" vertical="center" wrapText="1" indent="1"/>
    </xf>
    <xf numFmtId="49" fontId="5" fillId="10" borderId="34" xfId="0" applyNumberFormat="1" applyFont="1" applyFill="1" applyBorder="1" applyAlignment="1">
      <alignment horizontal="left" vertical="center" wrapText="1" indent="1"/>
    </xf>
    <xf numFmtId="49" fontId="5" fillId="10" borderId="53" xfId="0" applyNumberFormat="1" applyFont="1" applyFill="1" applyBorder="1" applyAlignment="1">
      <alignment horizontal="left" vertical="center" wrapText="1" indent="1"/>
    </xf>
    <xf numFmtId="49" fontId="6" fillId="5" borderId="1" xfId="0" applyNumberFormat="1" applyFont="1" applyFill="1" applyBorder="1" applyAlignment="1">
      <alignment horizontal="center" vertical="top" wrapText="1"/>
    </xf>
    <xf numFmtId="2" fontId="5" fillId="10" borderId="9" xfId="0" applyNumberFormat="1" applyFont="1" applyFill="1" applyBorder="1" applyAlignment="1">
      <alignment horizontal="center" vertical="top" wrapText="1"/>
    </xf>
    <xf numFmtId="2" fontId="5" fillId="10" borderId="7" xfId="0" applyNumberFormat="1" applyFont="1" applyFill="1" applyBorder="1" applyAlignment="1">
      <alignment horizontal="center" vertical="top" wrapText="1"/>
    </xf>
    <xf numFmtId="2" fontId="5" fillId="10" borderId="6" xfId="0" applyNumberFormat="1" applyFont="1" applyFill="1" applyBorder="1" applyAlignment="1">
      <alignment horizontal="center" vertical="top" wrapText="1"/>
    </xf>
    <xf numFmtId="1" fontId="5" fillId="7" borderId="21" xfId="0" applyNumberFormat="1" applyFont="1" applyFill="1" applyBorder="1" applyAlignment="1">
      <alignment horizontal="center" vertical="center" wrapText="1"/>
    </xf>
    <xf numFmtId="1" fontId="5" fillId="7" borderId="22" xfId="0" applyNumberFormat="1" applyFont="1" applyFill="1" applyBorder="1" applyAlignment="1">
      <alignment horizontal="center" vertical="center" wrapText="1"/>
    </xf>
    <xf numFmtId="49" fontId="6" fillId="5" borderId="54" xfId="0" applyNumberFormat="1" applyFont="1" applyFill="1" applyBorder="1" applyAlignment="1">
      <alignment horizontal="left" vertical="center" wrapText="1" indent="1"/>
    </xf>
    <xf numFmtId="49" fontId="6" fillId="5" borderId="47" xfId="0" applyNumberFormat="1" applyFont="1" applyFill="1" applyBorder="1" applyAlignment="1">
      <alignment horizontal="left" vertical="center" wrapText="1" indent="1"/>
    </xf>
    <xf numFmtId="49" fontId="6" fillId="5" borderId="56" xfId="0" applyNumberFormat="1" applyFont="1" applyFill="1" applyBorder="1" applyAlignment="1">
      <alignment horizontal="left" vertical="center" wrapText="1" indent="1"/>
    </xf>
    <xf numFmtId="49" fontId="6" fillId="5" borderId="52" xfId="0" applyNumberFormat="1" applyFont="1" applyFill="1" applyBorder="1" applyAlignment="1">
      <alignment horizontal="left" vertical="center" wrapText="1" indent="1"/>
    </xf>
    <xf numFmtId="49" fontId="6" fillId="5" borderId="33" xfId="0" applyNumberFormat="1" applyFont="1" applyFill="1" applyBorder="1" applyAlignment="1">
      <alignment horizontal="left" vertical="center" wrapText="1" indent="1"/>
    </xf>
    <xf numFmtId="49" fontId="6" fillId="5" borderId="49" xfId="0" applyNumberFormat="1" applyFont="1" applyFill="1" applyBorder="1" applyAlignment="1">
      <alignment horizontal="left" vertical="center" wrapText="1" indent="1"/>
    </xf>
    <xf numFmtId="49" fontId="6" fillId="5" borderId="51" xfId="0" applyNumberFormat="1" applyFont="1" applyFill="1" applyBorder="1" applyAlignment="1">
      <alignment horizontal="left" vertical="center" wrapText="1" indent="1"/>
    </xf>
    <xf numFmtId="49" fontId="6" fillId="5" borderId="50" xfId="0" applyNumberFormat="1" applyFont="1" applyFill="1" applyBorder="1" applyAlignment="1">
      <alignment horizontal="left" vertical="center" wrapText="1" indent="1"/>
    </xf>
    <xf numFmtId="49" fontId="6" fillId="5" borderId="48" xfId="0" applyNumberFormat="1" applyFont="1" applyFill="1" applyBorder="1" applyAlignment="1">
      <alignment horizontal="left" vertical="center" wrapText="1" indent="1"/>
    </xf>
    <xf numFmtId="49" fontId="5" fillId="10" borderId="9" xfId="0" applyNumberFormat="1" applyFont="1" applyFill="1" applyBorder="1" applyAlignment="1">
      <alignment horizontal="left" vertical="top" wrapText="1" indent="1"/>
    </xf>
    <xf numFmtId="49" fontId="5" fillId="10" borderId="7" xfId="0" applyNumberFormat="1" applyFont="1" applyFill="1" applyBorder="1" applyAlignment="1">
      <alignment horizontal="left" vertical="top" wrapText="1" indent="1"/>
    </xf>
    <xf numFmtId="49" fontId="5" fillId="10" borderId="6" xfId="0" applyNumberFormat="1" applyFont="1" applyFill="1" applyBorder="1" applyAlignment="1">
      <alignment horizontal="left" vertical="top" wrapText="1" indent="1"/>
    </xf>
    <xf numFmtId="49" fontId="5" fillId="10" borderId="10" xfId="0" applyNumberFormat="1" applyFont="1" applyFill="1" applyBorder="1" applyAlignment="1">
      <alignment horizontal="left" vertical="top" wrapText="1" indent="1"/>
    </xf>
    <xf numFmtId="49" fontId="5" fillId="10" borderId="4" xfId="0" applyNumberFormat="1" applyFont="1" applyFill="1" applyBorder="1" applyAlignment="1">
      <alignment horizontal="left" vertical="top" wrapText="1" indent="1"/>
    </xf>
    <xf numFmtId="49" fontId="5" fillId="10" borderId="11" xfId="0" applyNumberFormat="1" applyFont="1" applyFill="1" applyBorder="1" applyAlignment="1">
      <alignment horizontal="left" vertical="top" wrapText="1" indent="1"/>
    </xf>
    <xf numFmtId="0" fontId="5" fillId="10" borderId="21" xfId="0" applyFont="1" applyFill="1" applyBorder="1" applyAlignment="1">
      <alignment horizontal="center" vertical="center" wrapText="1"/>
    </xf>
    <xf numFmtId="49" fontId="5" fillId="10" borderId="22" xfId="0" applyNumberFormat="1" applyFont="1" applyFill="1" applyBorder="1" applyAlignment="1">
      <alignment horizontal="center" vertical="center" wrapText="1"/>
    </xf>
    <xf numFmtId="0" fontId="5" fillId="10" borderId="22" xfId="0" applyFont="1" applyFill="1" applyBorder="1" applyAlignment="1">
      <alignment horizontal="center" vertical="center" wrapText="1"/>
    </xf>
    <xf numFmtId="49" fontId="5" fillId="10" borderId="0" xfId="0" applyNumberFormat="1" applyFont="1" applyFill="1" applyAlignment="1">
      <alignment horizontal="left" vertical="center" wrapText="1" indent="1"/>
    </xf>
    <xf numFmtId="49" fontId="5" fillId="10" borderId="14" xfId="0" applyNumberFormat="1" applyFont="1" applyFill="1" applyBorder="1" applyAlignment="1">
      <alignment horizontal="left" vertical="top" wrapText="1" indent="1"/>
    </xf>
    <xf numFmtId="0" fontId="6" fillId="5" borderId="1" xfId="0" applyFont="1" applyFill="1" applyBorder="1" applyAlignment="1">
      <alignment horizontal="center" vertical="top" wrapText="1"/>
    </xf>
    <xf numFmtId="9" fontId="5" fillId="10" borderId="1" xfId="0" applyNumberFormat="1" applyFont="1" applyFill="1" applyBorder="1" applyAlignment="1">
      <alignment horizontal="center" vertical="center" wrapText="1"/>
    </xf>
    <xf numFmtId="49" fontId="5" fillId="10" borderId="1" xfId="0" applyNumberFormat="1" applyFont="1" applyFill="1" applyBorder="1" applyAlignment="1">
      <alignment horizontal="center" vertical="center" wrapText="1"/>
    </xf>
    <xf numFmtId="0" fontId="5" fillId="10" borderId="1" xfId="0" applyFont="1" applyFill="1" applyBorder="1" applyAlignment="1">
      <alignment horizontal="center" vertical="center" wrapText="1"/>
    </xf>
    <xf numFmtId="49" fontId="5" fillId="10" borderId="1" xfId="0" applyNumberFormat="1" applyFont="1" applyFill="1" applyBorder="1" applyAlignment="1">
      <alignment horizontal="left" vertical="center" wrapText="1" indent="1"/>
    </xf>
    <xf numFmtId="49" fontId="5" fillId="5" borderId="1" xfId="0" applyNumberFormat="1" applyFont="1" applyFill="1" applyBorder="1" applyAlignment="1">
      <alignment horizontal="center" vertical="top" wrapText="1"/>
    </xf>
    <xf numFmtId="9" fontId="5" fillId="10" borderId="21" xfId="0" applyNumberFormat="1" applyFont="1" applyFill="1" applyBorder="1" applyAlignment="1">
      <alignment horizontal="center" vertical="center" wrapText="1"/>
    </xf>
    <xf numFmtId="9" fontId="5" fillId="10" borderId="22" xfId="0" applyNumberFormat="1" applyFont="1" applyFill="1" applyBorder="1" applyAlignment="1">
      <alignment horizontal="center" vertical="center" wrapText="1"/>
    </xf>
    <xf numFmtId="49" fontId="17" fillId="15" borderId="4" xfId="0" applyNumberFormat="1" applyFont="1" applyFill="1" applyBorder="1" applyAlignment="1">
      <alignment horizontal="left" vertical="center" wrapText="1"/>
    </xf>
    <xf numFmtId="49" fontId="3" fillId="0" borderId="0" xfId="0" applyNumberFormat="1" applyFont="1" applyAlignment="1">
      <alignment horizontal="center" vertical="center" wrapText="1"/>
    </xf>
    <xf numFmtId="49" fontId="5" fillId="0" borderId="0" xfId="0" applyNumberFormat="1" applyFont="1" applyAlignment="1">
      <alignment horizontal="center" vertical="center" wrapText="1"/>
    </xf>
    <xf numFmtId="49" fontId="5" fillId="10" borderId="2" xfId="0" applyNumberFormat="1" applyFont="1" applyFill="1" applyBorder="1" applyAlignment="1">
      <alignment horizontal="left" vertical="top" wrapText="1"/>
    </xf>
    <xf numFmtId="49" fontId="5" fillId="10" borderId="5" xfId="0" applyNumberFormat="1" applyFont="1" applyFill="1" applyBorder="1" applyAlignment="1">
      <alignment horizontal="left" vertical="top" wrapText="1"/>
    </xf>
    <xf numFmtId="49" fontId="5" fillId="10" borderId="3" xfId="0" applyNumberFormat="1" applyFont="1" applyFill="1" applyBorder="1" applyAlignment="1">
      <alignment horizontal="left" vertical="top" wrapText="1"/>
    </xf>
    <xf numFmtId="49" fontId="6" fillId="11" borderId="1" xfId="0" applyNumberFormat="1" applyFont="1" applyFill="1" applyBorder="1" applyAlignment="1">
      <alignment horizontal="left" vertical="top" wrapText="1"/>
    </xf>
    <xf numFmtId="49" fontId="5" fillId="10" borderId="1" xfId="0" applyNumberFormat="1" applyFont="1" applyFill="1" applyBorder="1" applyAlignment="1">
      <alignment horizontal="left" vertical="top" wrapText="1"/>
    </xf>
    <xf numFmtId="49" fontId="50" fillId="10" borderId="7" xfId="0" applyNumberFormat="1" applyFont="1" applyFill="1" applyBorder="1" applyAlignment="1">
      <alignment horizontal="left" vertical="top" wrapText="1" indent="1"/>
    </xf>
    <xf numFmtId="49" fontId="17" fillId="15" borderId="0" xfId="0" applyNumberFormat="1" applyFont="1" applyFill="1" applyAlignment="1">
      <alignment horizontal="left" vertical="center" wrapText="1"/>
    </xf>
    <xf numFmtId="49" fontId="35" fillId="0" borderId="4" xfId="0" applyNumberFormat="1" applyFont="1" applyBorder="1" applyAlignment="1">
      <alignment horizontal="center" vertical="top" wrapText="1"/>
    </xf>
    <xf numFmtId="49" fontId="5" fillId="0" borderId="4" xfId="0" applyNumberFormat="1" applyFont="1" applyBorder="1" applyAlignment="1">
      <alignment horizontal="center" vertical="top" wrapText="1"/>
    </xf>
    <xf numFmtId="49" fontId="6" fillId="5" borderId="1" xfId="0" applyNumberFormat="1" applyFont="1" applyFill="1" applyBorder="1" applyAlignment="1">
      <alignment horizontal="center" vertical="center" wrapText="1"/>
    </xf>
    <xf numFmtId="49" fontId="5" fillId="10" borderId="22" xfId="0" applyNumberFormat="1" applyFont="1" applyFill="1" applyBorder="1" applyAlignment="1">
      <alignment horizontal="left" vertical="center" wrapText="1"/>
    </xf>
    <xf numFmtId="0" fontId="6" fillId="5" borderId="3" xfId="0" applyFont="1" applyFill="1" applyBorder="1" applyAlignment="1">
      <alignment horizontal="center" vertical="center" wrapText="1"/>
    </xf>
    <xf numFmtId="0" fontId="6" fillId="5" borderId="1" xfId="0" applyFont="1" applyFill="1" applyBorder="1" applyAlignment="1">
      <alignment horizontal="center" vertical="center" wrapText="1"/>
    </xf>
    <xf numFmtId="49" fontId="6" fillId="5" borderId="2" xfId="0" applyNumberFormat="1" applyFont="1" applyFill="1" applyBorder="1" applyAlignment="1">
      <alignment horizontal="center" vertical="center" wrapText="1"/>
    </xf>
    <xf numFmtId="49" fontId="45" fillId="11" borderId="0" xfId="0" applyNumberFormat="1" applyFont="1" applyFill="1" applyAlignment="1">
      <alignment horizontal="left" vertical="center" wrapText="1"/>
    </xf>
    <xf numFmtId="49" fontId="5" fillId="10" borderId="7" xfId="0" applyNumberFormat="1" applyFont="1" applyFill="1" applyBorder="1" applyAlignment="1">
      <alignment horizontal="left" vertical="top" wrapText="1"/>
    </xf>
    <xf numFmtId="49" fontId="6" fillId="0" borderId="0" xfId="0" applyNumberFormat="1" applyFont="1" applyAlignment="1">
      <alignment horizontal="left" vertical="center" wrapText="1"/>
    </xf>
    <xf numFmtId="49" fontId="6" fillId="0" borderId="4" xfId="0" applyNumberFormat="1" applyFont="1" applyBorder="1" applyAlignment="1">
      <alignment horizontal="left" vertical="top" wrapText="1"/>
    </xf>
    <xf numFmtId="0" fontId="21" fillId="16" borderId="27" xfId="0" applyFont="1" applyFill="1" applyBorder="1" applyAlignment="1">
      <alignment horizontal="center" vertical="center" wrapText="1"/>
    </xf>
    <xf numFmtId="0" fontId="21" fillId="16" borderId="23" xfId="0" applyFont="1" applyFill="1" applyBorder="1" applyAlignment="1">
      <alignment horizontal="center" vertical="center" wrapText="1"/>
    </xf>
    <xf numFmtId="0" fontId="21" fillId="16" borderId="24" xfId="0" applyFont="1" applyFill="1" applyBorder="1" applyAlignment="1">
      <alignment horizontal="center" vertical="center" wrapText="1"/>
    </xf>
    <xf numFmtId="49" fontId="6" fillId="0" borderId="0" xfId="0" applyNumberFormat="1" applyFont="1" applyAlignment="1">
      <alignment horizontal="left" vertical="top" wrapText="1"/>
    </xf>
    <xf numFmtId="49" fontId="5" fillId="10" borderId="2" xfId="0" applyNumberFormat="1" applyFont="1" applyFill="1" applyBorder="1" applyAlignment="1">
      <alignment horizontal="left" vertical="center" wrapText="1"/>
    </xf>
    <xf numFmtId="49" fontId="5" fillId="10" borderId="5" xfId="0" applyNumberFormat="1" applyFont="1" applyFill="1" applyBorder="1" applyAlignment="1">
      <alignment horizontal="left" vertical="center" wrapText="1"/>
    </xf>
    <xf numFmtId="49" fontId="5" fillId="10" borderId="3" xfId="0" applyNumberFormat="1" applyFont="1" applyFill="1" applyBorder="1" applyAlignment="1">
      <alignment horizontal="left" vertical="center" wrapText="1"/>
    </xf>
    <xf numFmtId="0" fontId="45" fillId="0" borderId="0" xfId="0" applyFont="1" applyAlignment="1">
      <alignment horizontal="left" vertical="center" wrapText="1"/>
    </xf>
    <xf numFmtId="0" fontId="10" fillId="0" borderId="99" xfId="0" applyFont="1" applyBorder="1" applyAlignment="1">
      <alignment horizontal="left"/>
    </xf>
    <xf numFmtId="0" fontId="45" fillId="0" borderId="0" xfId="0" applyFont="1" applyAlignment="1">
      <alignment horizontal="left"/>
    </xf>
    <xf numFmtId="0" fontId="38" fillId="0" borderId="0" xfId="0" applyFont="1" applyAlignment="1">
      <alignment horizontal="left"/>
    </xf>
    <xf numFmtId="49" fontId="6" fillId="10" borderId="9" xfId="0" applyNumberFormat="1" applyFont="1" applyFill="1" applyBorder="1" applyAlignment="1">
      <alignment horizontal="center" vertical="center" wrapText="1"/>
    </xf>
    <xf numFmtId="49" fontId="6" fillId="10" borderId="7" xfId="0" applyNumberFormat="1" applyFont="1" applyFill="1" applyBorder="1" applyAlignment="1">
      <alignment horizontal="center" vertical="center" wrapText="1"/>
    </xf>
    <xf numFmtId="49" fontId="6" fillId="10" borderId="6" xfId="0" applyNumberFormat="1" applyFont="1" applyFill="1" applyBorder="1" applyAlignment="1">
      <alignment horizontal="center" vertical="center" wrapText="1"/>
    </xf>
    <xf numFmtId="49" fontId="6" fillId="10" borderId="12" xfId="0" applyNumberFormat="1" applyFont="1" applyFill="1" applyBorder="1" applyAlignment="1">
      <alignment horizontal="center" vertical="center" wrapText="1"/>
    </xf>
    <xf numFmtId="49" fontId="6" fillId="10" borderId="0" xfId="0" applyNumberFormat="1" applyFont="1" applyFill="1" applyAlignment="1">
      <alignment horizontal="center" vertical="center" wrapText="1"/>
    </xf>
    <xf numFmtId="49" fontId="6" fillId="10" borderId="14" xfId="0" applyNumberFormat="1" applyFont="1" applyFill="1" applyBorder="1" applyAlignment="1">
      <alignment horizontal="center" vertical="center" wrapText="1"/>
    </xf>
    <xf numFmtId="49" fontId="6" fillId="10" borderId="10" xfId="0" applyNumberFormat="1" applyFont="1" applyFill="1" applyBorder="1" applyAlignment="1">
      <alignment horizontal="center" vertical="center" wrapText="1"/>
    </xf>
    <xf numFmtId="49" fontId="6" fillId="10" borderId="4" xfId="0" applyNumberFormat="1" applyFont="1" applyFill="1" applyBorder="1" applyAlignment="1">
      <alignment horizontal="center" vertical="center" wrapText="1"/>
    </xf>
    <xf numFmtId="49" fontId="6" fillId="10" borderId="11" xfId="0" applyNumberFormat="1" applyFont="1" applyFill="1" applyBorder="1" applyAlignment="1">
      <alignment horizontal="center" vertical="center" wrapText="1"/>
    </xf>
    <xf numFmtId="49" fontId="5" fillId="10" borderId="9" xfId="0" applyNumberFormat="1" applyFont="1" applyFill="1" applyBorder="1" applyAlignment="1">
      <alignment horizontal="left" vertical="center" wrapText="1" indent="1"/>
    </xf>
    <xf numFmtId="49" fontId="5" fillId="10" borderId="7" xfId="0" applyNumberFormat="1" applyFont="1" applyFill="1" applyBorder="1" applyAlignment="1">
      <alignment horizontal="left" vertical="center" wrapText="1" indent="1"/>
    </xf>
    <xf numFmtId="49" fontId="5" fillId="10" borderId="6" xfId="0" applyNumberFormat="1" applyFont="1" applyFill="1" applyBorder="1" applyAlignment="1">
      <alignment horizontal="left" vertical="center" wrapText="1" indent="1"/>
    </xf>
    <xf numFmtId="49" fontId="5" fillId="10" borderId="12" xfId="0" applyNumberFormat="1" applyFont="1" applyFill="1" applyBorder="1" applyAlignment="1">
      <alignment horizontal="left" vertical="center" wrapText="1" indent="1"/>
    </xf>
    <xf numFmtId="49" fontId="5" fillId="10" borderId="14" xfId="0" applyNumberFormat="1" applyFont="1" applyFill="1" applyBorder="1" applyAlignment="1">
      <alignment horizontal="left" vertical="center" wrapText="1" indent="1"/>
    </xf>
    <xf numFmtId="49" fontId="5" fillId="10" borderId="10" xfId="0" applyNumberFormat="1" applyFont="1" applyFill="1" applyBorder="1" applyAlignment="1">
      <alignment horizontal="left" vertical="center" wrapText="1" indent="1"/>
    </xf>
    <xf numFmtId="49" fontId="5" fillId="10" borderId="4" xfId="0" applyNumberFormat="1" applyFont="1" applyFill="1" applyBorder="1" applyAlignment="1">
      <alignment horizontal="left" vertical="center" wrapText="1" indent="1"/>
    </xf>
    <xf numFmtId="49" fontId="5" fillId="10" borderId="11" xfId="0" applyNumberFormat="1" applyFont="1" applyFill="1" applyBorder="1" applyAlignment="1">
      <alignment horizontal="left" vertical="center" wrapText="1" indent="1"/>
    </xf>
    <xf numFmtId="49" fontId="5" fillId="0" borderId="7" xfId="0" applyNumberFormat="1" applyFont="1" applyBorder="1" applyAlignment="1">
      <alignment horizontal="center" vertical="top" wrapText="1"/>
    </xf>
    <xf numFmtId="49" fontId="36" fillId="7" borderId="0" xfId="0" applyNumberFormat="1" applyFont="1" applyFill="1" applyAlignment="1">
      <alignment horizontal="center" vertical="top" wrapText="1"/>
    </xf>
    <xf numFmtId="49" fontId="61" fillId="7" borderId="4" xfId="0" applyNumberFormat="1" applyFont="1" applyFill="1" applyBorder="1" applyAlignment="1">
      <alignment horizontal="center" vertical="center" wrapText="1"/>
    </xf>
    <xf numFmtId="49" fontId="11" fillId="10" borderId="9" xfId="0" applyNumberFormat="1" applyFont="1" applyFill="1" applyBorder="1" applyAlignment="1">
      <alignment horizontal="left" vertical="center" wrapText="1" indent="1"/>
    </xf>
    <xf numFmtId="49" fontId="11" fillId="10" borderId="7" xfId="0" applyNumberFormat="1" applyFont="1" applyFill="1" applyBorder="1" applyAlignment="1">
      <alignment horizontal="left" vertical="center" wrapText="1" indent="1"/>
    </xf>
    <xf numFmtId="49" fontId="11" fillId="10" borderId="6" xfId="0" applyNumberFormat="1" applyFont="1" applyFill="1" applyBorder="1" applyAlignment="1">
      <alignment horizontal="left" vertical="center" wrapText="1" indent="1"/>
    </xf>
    <xf numFmtId="49" fontId="11" fillId="10" borderId="12" xfId="0" applyNumberFormat="1" applyFont="1" applyFill="1" applyBorder="1" applyAlignment="1">
      <alignment horizontal="left" vertical="center" wrapText="1" indent="1"/>
    </xf>
    <xf numFmtId="49" fontId="11" fillId="10" borderId="0" xfId="0" applyNumberFormat="1" applyFont="1" applyFill="1" applyAlignment="1">
      <alignment horizontal="left" vertical="center" wrapText="1" indent="1"/>
    </xf>
    <xf numFmtId="49" fontId="11" fillId="10" borderId="14" xfId="0" applyNumberFormat="1" applyFont="1" applyFill="1" applyBorder="1" applyAlignment="1">
      <alignment horizontal="left" vertical="center" wrapText="1" indent="1"/>
    </xf>
    <xf numFmtId="49" fontId="11" fillId="10" borderId="10" xfId="0" applyNumberFormat="1" applyFont="1" applyFill="1" applyBorder="1" applyAlignment="1">
      <alignment horizontal="left" vertical="center" wrapText="1" indent="1"/>
    </xf>
    <xf numFmtId="49" fontId="11" fillId="10" borderId="4" xfId="0" applyNumberFormat="1" applyFont="1" applyFill="1" applyBorder="1" applyAlignment="1">
      <alignment horizontal="left" vertical="center" wrapText="1" indent="1"/>
    </xf>
    <xf numFmtId="49" fontId="11" fillId="10" borderId="11" xfId="0" applyNumberFormat="1" applyFont="1" applyFill="1" applyBorder="1" applyAlignment="1">
      <alignment horizontal="left" vertical="center" wrapText="1" indent="1"/>
    </xf>
    <xf numFmtId="49" fontId="6" fillId="10" borderId="1" xfId="0" applyNumberFormat="1" applyFont="1" applyFill="1" applyBorder="1" applyAlignment="1">
      <alignment horizontal="center" vertical="center" wrapText="1"/>
    </xf>
    <xf numFmtId="49" fontId="11" fillId="10" borderId="1" xfId="0" applyNumberFormat="1" applyFont="1" applyFill="1" applyBorder="1" applyAlignment="1">
      <alignment horizontal="left" vertical="center" wrapText="1" indent="1"/>
    </xf>
    <xf numFmtId="49" fontId="7" fillId="10" borderId="9" xfId="0" applyNumberFormat="1" applyFont="1" applyFill="1" applyBorder="1" applyAlignment="1">
      <alignment horizontal="center" vertical="center" wrapText="1"/>
    </xf>
    <xf numFmtId="49" fontId="7" fillId="10" borderId="7" xfId="0" applyNumberFormat="1" applyFont="1" applyFill="1" applyBorder="1" applyAlignment="1">
      <alignment horizontal="center" vertical="center" wrapText="1"/>
    </xf>
    <xf numFmtId="49" fontId="7" fillId="10" borderId="6" xfId="0" applyNumberFormat="1" applyFont="1" applyFill="1" applyBorder="1" applyAlignment="1">
      <alignment horizontal="center" vertical="center" wrapText="1"/>
    </xf>
    <xf numFmtId="49" fontId="7" fillId="10" borderId="12" xfId="0" applyNumberFormat="1" applyFont="1" applyFill="1" applyBorder="1" applyAlignment="1">
      <alignment horizontal="center" vertical="center" wrapText="1"/>
    </xf>
    <xf numFmtId="49" fontId="7" fillId="10" borderId="0" xfId="0" applyNumberFormat="1" applyFont="1" applyFill="1" applyAlignment="1">
      <alignment horizontal="center" vertical="center" wrapText="1"/>
    </xf>
    <xf numFmtId="49" fontId="7" fillId="10" borderId="14" xfId="0" applyNumberFormat="1" applyFont="1" applyFill="1" applyBorder="1" applyAlignment="1">
      <alignment horizontal="center" vertical="center" wrapText="1"/>
    </xf>
    <xf numFmtId="49" fontId="7" fillId="10" borderId="10" xfId="0" applyNumberFormat="1" applyFont="1" applyFill="1" applyBorder="1" applyAlignment="1">
      <alignment horizontal="center" vertical="center" wrapText="1"/>
    </xf>
    <xf numFmtId="49" fontId="7" fillId="10" borderId="4" xfId="0" applyNumberFormat="1" applyFont="1" applyFill="1" applyBorder="1" applyAlignment="1">
      <alignment horizontal="center" vertical="center" wrapText="1"/>
    </xf>
    <xf numFmtId="49" fontId="7" fillId="10" borderId="11" xfId="0" applyNumberFormat="1" applyFont="1" applyFill="1" applyBorder="1" applyAlignment="1">
      <alignment horizontal="center" vertical="center" wrapText="1"/>
    </xf>
    <xf numFmtId="49" fontId="51" fillId="7" borderId="7" xfId="0" applyNumberFormat="1" applyFont="1" applyFill="1" applyBorder="1" applyAlignment="1">
      <alignment horizontal="left" vertical="top" wrapText="1"/>
    </xf>
    <xf numFmtId="49" fontId="5" fillId="0" borderId="7" xfId="0" applyNumberFormat="1" applyFont="1" applyBorder="1" applyAlignment="1">
      <alignment horizontal="center" vertical="center" wrapText="1"/>
    </xf>
    <xf numFmtId="49" fontId="4" fillId="17" borderId="0" xfId="0" applyNumberFormat="1" applyFont="1" applyFill="1" applyAlignment="1">
      <alignment horizontal="left" vertical="center" wrapText="1"/>
    </xf>
    <xf numFmtId="49" fontId="3" fillId="5" borderId="0" xfId="0" applyNumberFormat="1" applyFont="1" applyFill="1" applyAlignment="1">
      <alignment horizontal="left" vertical="center" wrapText="1"/>
    </xf>
    <xf numFmtId="9" fontId="5" fillId="10" borderId="20" xfId="0" applyNumberFormat="1" applyFont="1" applyFill="1" applyBorder="1" applyAlignment="1">
      <alignment horizontal="center" vertical="center" wrapText="1"/>
    </xf>
    <xf numFmtId="9" fontId="5" fillId="10" borderId="7" xfId="0" applyNumberFormat="1" applyFont="1" applyFill="1" applyBorder="1" applyAlignment="1">
      <alignment horizontal="center" vertical="center" wrapText="1"/>
    </xf>
    <xf numFmtId="9" fontId="5" fillId="10" borderId="0" xfId="0" applyNumberFormat="1" applyFont="1" applyFill="1" applyAlignment="1">
      <alignment horizontal="center" vertical="center" wrapText="1"/>
    </xf>
    <xf numFmtId="9" fontId="5" fillId="10" borderId="4" xfId="0" applyNumberFormat="1" applyFont="1" applyFill="1" applyBorder="1" applyAlignment="1">
      <alignment horizontal="center" vertical="center" wrapText="1"/>
    </xf>
    <xf numFmtId="49" fontId="5" fillId="0" borderId="0" xfId="0" applyNumberFormat="1" applyFont="1" applyAlignment="1">
      <alignment vertical="top" wrapText="1" indent="1"/>
    </xf>
    <xf numFmtId="0" fontId="11" fillId="0" borderId="0" xfId="0" applyFont="1" applyAlignment="1">
      <alignment horizontal="left" wrapText="1" indent="1"/>
    </xf>
    <xf numFmtId="0" fontId="11" fillId="0" borderId="0" xfId="0" applyFont="1" applyAlignment="1">
      <alignment horizontal="left" indent="1"/>
    </xf>
  </cellXfs>
  <cellStyles count="4">
    <cellStyle name="Hiperlink" xfId="2" builtinId="8"/>
    <cellStyle name="Normal" xfId="0" builtinId="0"/>
    <cellStyle name="Porcentagem" xfId="1" builtinId="5"/>
    <cellStyle name="Vírgula" xfId="3" builtinId="3"/>
  </cellStyles>
  <dxfs count="0"/>
  <tableStyles count="0" defaultTableStyle="TableStyleMedium2" defaultPivotStyle="PivotStyleLight16"/>
  <colors>
    <mruColors>
      <color rgb="FFF08456"/>
      <color rgb="FFEF8353"/>
      <color rgb="FF0A6621"/>
      <color rgb="FFD9D9D9"/>
      <color rgb="FFF2F5CB"/>
      <color rgb="FFFBFBF0"/>
      <color rgb="FFEDF1C9"/>
      <color rgb="FFEBF1CB"/>
      <color rgb="FFF1F3CB"/>
      <color rgb="FFF1F4C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45"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customXml" Target="../customXml/item3.xml"/><Relationship Id="rId20" Type="http://schemas.openxmlformats.org/officeDocument/2006/relationships/worksheet" Target="worksheets/sheet20.xml"/><Relationship Id="rId41"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5" Type="http://schemas.openxmlformats.org/officeDocument/2006/relationships/image" Target="../media/image5.png"/><Relationship Id="rId4" Type="http://schemas.openxmlformats.org/officeDocument/2006/relationships/image" Target="../media/image4.png"/></Relationships>
</file>

<file path=xl/drawings/_rels/drawing10.xml.rels><?xml version="1.0" encoding="UTF-8" standalone="yes"?>
<Relationships xmlns="http://schemas.openxmlformats.org/package/2006/relationships"><Relationship Id="rId8" Type="http://schemas.openxmlformats.org/officeDocument/2006/relationships/image" Target="../media/image26.png"/><Relationship Id="rId3" Type="http://schemas.openxmlformats.org/officeDocument/2006/relationships/image" Target="../media/image8.svg"/><Relationship Id="rId7" Type="http://schemas.openxmlformats.org/officeDocument/2006/relationships/image" Target="../media/image25.emf"/><Relationship Id="rId2" Type="http://schemas.openxmlformats.org/officeDocument/2006/relationships/image" Target="../media/image7.png"/><Relationship Id="rId1" Type="http://schemas.openxmlformats.org/officeDocument/2006/relationships/hyperlink" Target="#Capa!A1"/><Relationship Id="rId6" Type="http://schemas.openxmlformats.org/officeDocument/2006/relationships/image" Target="../media/image12.svg"/><Relationship Id="rId5" Type="http://schemas.openxmlformats.org/officeDocument/2006/relationships/image" Target="../media/image11.png"/><Relationship Id="rId10" Type="http://schemas.openxmlformats.org/officeDocument/2006/relationships/image" Target="../media/image9.png"/><Relationship Id="rId4" Type="http://schemas.openxmlformats.org/officeDocument/2006/relationships/hyperlink" Target="#'Sum&#225;rio de Conte&#250;do'!A1"/><Relationship Id="rId9" Type="http://schemas.openxmlformats.org/officeDocument/2006/relationships/image" Target="../media/image6.emf"/></Relationships>
</file>

<file path=xl/drawings/_rels/drawing11.xml.rels><?xml version="1.0" encoding="UTF-8" standalone="yes"?>
<Relationships xmlns="http://schemas.openxmlformats.org/package/2006/relationships"><Relationship Id="rId8" Type="http://schemas.openxmlformats.org/officeDocument/2006/relationships/image" Target="../media/image6.emf"/><Relationship Id="rId3" Type="http://schemas.openxmlformats.org/officeDocument/2006/relationships/image" Target="../media/image8.svg"/><Relationship Id="rId7" Type="http://schemas.openxmlformats.org/officeDocument/2006/relationships/image" Target="../media/image27.png"/><Relationship Id="rId2" Type="http://schemas.openxmlformats.org/officeDocument/2006/relationships/image" Target="../media/image7.png"/><Relationship Id="rId1" Type="http://schemas.openxmlformats.org/officeDocument/2006/relationships/hyperlink" Target="#Capa!A1"/><Relationship Id="rId6" Type="http://schemas.openxmlformats.org/officeDocument/2006/relationships/image" Target="../media/image12.svg"/><Relationship Id="rId5" Type="http://schemas.openxmlformats.org/officeDocument/2006/relationships/image" Target="../media/image11.png"/><Relationship Id="rId4" Type="http://schemas.openxmlformats.org/officeDocument/2006/relationships/hyperlink" Target="#'Sum&#225;rio de Conte&#250;do'!A1"/><Relationship Id="rId9" Type="http://schemas.openxmlformats.org/officeDocument/2006/relationships/image" Target="../media/image9.png"/></Relationships>
</file>

<file path=xl/drawings/_rels/drawing12.xml.rels><?xml version="1.0" encoding="UTF-8" standalone="yes"?>
<Relationships xmlns="http://schemas.openxmlformats.org/package/2006/relationships"><Relationship Id="rId8" Type="http://schemas.openxmlformats.org/officeDocument/2006/relationships/image" Target="../media/image6.emf"/><Relationship Id="rId3" Type="http://schemas.openxmlformats.org/officeDocument/2006/relationships/image" Target="../media/image8.svg"/><Relationship Id="rId7" Type="http://schemas.openxmlformats.org/officeDocument/2006/relationships/image" Target="../media/image28.emf"/><Relationship Id="rId2" Type="http://schemas.openxmlformats.org/officeDocument/2006/relationships/image" Target="../media/image7.png"/><Relationship Id="rId1" Type="http://schemas.openxmlformats.org/officeDocument/2006/relationships/hyperlink" Target="#Capa!A1"/><Relationship Id="rId6" Type="http://schemas.openxmlformats.org/officeDocument/2006/relationships/image" Target="../media/image12.svg"/><Relationship Id="rId5" Type="http://schemas.openxmlformats.org/officeDocument/2006/relationships/image" Target="../media/image11.png"/><Relationship Id="rId10" Type="http://schemas.openxmlformats.org/officeDocument/2006/relationships/image" Target="../media/image29.png"/><Relationship Id="rId4" Type="http://schemas.openxmlformats.org/officeDocument/2006/relationships/hyperlink" Target="#'Sum&#225;rio de Conte&#250;do'!A1"/><Relationship Id="rId9" Type="http://schemas.openxmlformats.org/officeDocument/2006/relationships/image" Target="../media/image9.png"/></Relationships>
</file>

<file path=xl/drawings/_rels/drawing13.xml.rels><?xml version="1.0" encoding="UTF-8" standalone="yes"?>
<Relationships xmlns="http://schemas.openxmlformats.org/package/2006/relationships"><Relationship Id="rId8" Type="http://schemas.openxmlformats.org/officeDocument/2006/relationships/image" Target="../media/image31.png"/><Relationship Id="rId3" Type="http://schemas.openxmlformats.org/officeDocument/2006/relationships/image" Target="../media/image8.svg"/><Relationship Id="rId7" Type="http://schemas.openxmlformats.org/officeDocument/2006/relationships/image" Target="../media/image30.png"/><Relationship Id="rId2" Type="http://schemas.openxmlformats.org/officeDocument/2006/relationships/image" Target="../media/image7.png"/><Relationship Id="rId1" Type="http://schemas.openxmlformats.org/officeDocument/2006/relationships/hyperlink" Target="#Capa!A1"/><Relationship Id="rId6" Type="http://schemas.openxmlformats.org/officeDocument/2006/relationships/image" Target="../media/image12.svg"/><Relationship Id="rId5" Type="http://schemas.openxmlformats.org/officeDocument/2006/relationships/image" Target="../media/image11.png"/><Relationship Id="rId10" Type="http://schemas.openxmlformats.org/officeDocument/2006/relationships/image" Target="../media/image9.png"/><Relationship Id="rId4" Type="http://schemas.openxmlformats.org/officeDocument/2006/relationships/hyperlink" Target="#'Sum&#225;rio de Conte&#250;do'!A1"/><Relationship Id="rId9" Type="http://schemas.openxmlformats.org/officeDocument/2006/relationships/image" Target="../media/image6.emf"/></Relationships>
</file>

<file path=xl/drawings/_rels/drawing14.xml.rels><?xml version="1.0" encoding="UTF-8" standalone="yes"?>
<Relationships xmlns="http://schemas.openxmlformats.org/package/2006/relationships"><Relationship Id="rId8" Type="http://schemas.openxmlformats.org/officeDocument/2006/relationships/image" Target="../media/image6.emf"/><Relationship Id="rId3" Type="http://schemas.openxmlformats.org/officeDocument/2006/relationships/image" Target="../media/image8.svg"/><Relationship Id="rId7" Type="http://schemas.openxmlformats.org/officeDocument/2006/relationships/image" Target="../media/image30.png"/><Relationship Id="rId2" Type="http://schemas.openxmlformats.org/officeDocument/2006/relationships/image" Target="../media/image7.png"/><Relationship Id="rId1" Type="http://schemas.openxmlformats.org/officeDocument/2006/relationships/hyperlink" Target="#Capa!A1"/><Relationship Id="rId6" Type="http://schemas.openxmlformats.org/officeDocument/2006/relationships/image" Target="../media/image12.svg"/><Relationship Id="rId5" Type="http://schemas.openxmlformats.org/officeDocument/2006/relationships/image" Target="../media/image11.png"/><Relationship Id="rId4" Type="http://schemas.openxmlformats.org/officeDocument/2006/relationships/hyperlink" Target="#'Sum&#225;rio de Conte&#250;do'!A1"/><Relationship Id="rId9" Type="http://schemas.openxmlformats.org/officeDocument/2006/relationships/image" Target="../media/image9.png"/></Relationships>
</file>

<file path=xl/drawings/_rels/drawing15.xml.rels><?xml version="1.0" encoding="UTF-8" standalone="yes"?>
<Relationships xmlns="http://schemas.openxmlformats.org/package/2006/relationships"><Relationship Id="rId8" Type="http://schemas.openxmlformats.org/officeDocument/2006/relationships/image" Target="../media/image33.png"/><Relationship Id="rId13" Type="http://schemas.openxmlformats.org/officeDocument/2006/relationships/hyperlink" Target="https://www.youtube.com/watch?app=desktop&amp;v=UJVGgZZxULU%5D" TargetMode="External"/><Relationship Id="rId3" Type="http://schemas.openxmlformats.org/officeDocument/2006/relationships/image" Target="../media/image8.svg"/><Relationship Id="rId7" Type="http://schemas.openxmlformats.org/officeDocument/2006/relationships/image" Target="../media/image32.jpeg"/><Relationship Id="rId12" Type="http://schemas.openxmlformats.org/officeDocument/2006/relationships/image" Target="../media/image35.svg"/><Relationship Id="rId2" Type="http://schemas.openxmlformats.org/officeDocument/2006/relationships/image" Target="../media/image7.png"/><Relationship Id="rId1" Type="http://schemas.openxmlformats.org/officeDocument/2006/relationships/hyperlink" Target="#Capa!A1"/><Relationship Id="rId6" Type="http://schemas.openxmlformats.org/officeDocument/2006/relationships/image" Target="../media/image12.svg"/><Relationship Id="rId11" Type="http://schemas.openxmlformats.org/officeDocument/2006/relationships/image" Target="../media/image34.png"/><Relationship Id="rId5" Type="http://schemas.openxmlformats.org/officeDocument/2006/relationships/image" Target="../media/image11.png"/><Relationship Id="rId10" Type="http://schemas.openxmlformats.org/officeDocument/2006/relationships/image" Target="../media/image9.png"/><Relationship Id="rId4" Type="http://schemas.openxmlformats.org/officeDocument/2006/relationships/hyperlink" Target="#'Sum&#225;rio de Conte&#250;do'!A1"/><Relationship Id="rId9" Type="http://schemas.openxmlformats.org/officeDocument/2006/relationships/image" Target="../media/image6.emf"/><Relationship Id="rId14" Type="http://schemas.openxmlformats.org/officeDocument/2006/relationships/image" Target="../media/image36.png"/></Relationships>
</file>

<file path=xl/drawings/_rels/drawing16.xml.rels><?xml version="1.0" encoding="UTF-8" standalone="yes"?>
<Relationships xmlns="http://schemas.openxmlformats.org/package/2006/relationships"><Relationship Id="rId8" Type="http://schemas.openxmlformats.org/officeDocument/2006/relationships/image" Target="../media/image9.png"/><Relationship Id="rId3" Type="http://schemas.openxmlformats.org/officeDocument/2006/relationships/image" Target="../media/image8.svg"/><Relationship Id="rId7" Type="http://schemas.openxmlformats.org/officeDocument/2006/relationships/image" Target="../media/image6.emf"/><Relationship Id="rId2" Type="http://schemas.openxmlformats.org/officeDocument/2006/relationships/image" Target="../media/image7.png"/><Relationship Id="rId1" Type="http://schemas.openxmlformats.org/officeDocument/2006/relationships/hyperlink" Target="#Capa!A1"/><Relationship Id="rId6" Type="http://schemas.openxmlformats.org/officeDocument/2006/relationships/image" Target="../media/image12.svg"/><Relationship Id="rId5" Type="http://schemas.openxmlformats.org/officeDocument/2006/relationships/image" Target="../media/image11.png"/><Relationship Id="rId4" Type="http://schemas.openxmlformats.org/officeDocument/2006/relationships/hyperlink" Target="#'Sum&#225;rio de Conte&#250;do'!A1"/></Relationships>
</file>

<file path=xl/drawings/_rels/drawing17.xml.rels><?xml version="1.0" encoding="UTF-8" standalone="yes"?>
<Relationships xmlns="http://schemas.openxmlformats.org/package/2006/relationships"><Relationship Id="rId8" Type="http://schemas.openxmlformats.org/officeDocument/2006/relationships/image" Target="../media/image36.png"/><Relationship Id="rId3" Type="http://schemas.openxmlformats.org/officeDocument/2006/relationships/image" Target="../media/image8.svg"/><Relationship Id="rId7" Type="http://schemas.openxmlformats.org/officeDocument/2006/relationships/image" Target="../media/image37.emf"/><Relationship Id="rId2" Type="http://schemas.openxmlformats.org/officeDocument/2006/relationships/image" Target="../media/image7.png"/><Relationship Id="rId1" Type="http://schemas.openxmlformats.org/officeDocument/2006/relationships/hyperlink" Target="#Capa!A1"/><Relationship Id="rId6" Type="http://schemas.openxmlformats.org/officeDocument/2006/relationships/image" Target="../media/image12.svg"/><Relationship Id="rId5" Type="http://schemas.openxmlformats.org/officeDocument/2006/relationships/image" Target="../media/image11.png"/><Relationship Id="rId10" Type="http://schemas.openxmlformats.org/officeDocument/2006/relationships/image" Target="../media/image9.png"/><Relationship Id="rId4" Type="http://schemas.openxmlformats.org/officeDocument/2006/relationships/hyperlink" Target="#'Sum&#225;rio de Conte&#250;do'!A1"/><Relationship Id="rId9" Type="http://schemas.openxmlformats.org/officeDocument/2006/relationships/image" Target="../media/image6.emf"/></Relationships>
</file>

<file path=xl/drawings/_rels/drawing18.xml.rels><?xml version="1.0" encoding="UTF-8" standalone="yes"?>
<Relationships xmlns="http://schemas.openxmlformats.org/package/2006/relationships"><Relationship Id="rId8" Type="http://schemas.openxmlformats.org/officeDocument/2006/relationships/image" Target="../media/image6.emf"/><Relationship Id="rId3" Type="http://schemas.openxmlformats.org/officeDocument/2006/relationships/image" Target="../media/image8.svg"/><Relationship Id="rId7" Type="http://schemas.openxmlformats.org/officeDocument/2006/relationships/image" Target="../media/image38.emf"/><Relationship Id="rId2" Type="http://schemas.openxmlformats.org/officeDocument/2006/relationships/image" Target="../media/image7.png"/><Relationship Id="rId1" Type="http://schemas.openxmlformats.org/officeDocument/2006/relationships/hyperlink" Target="#Capa!A1"/><Relationship Id="rId6" Type="http://schemas.openxmlformats.org/officeDocument/2006/relationships/image" Target="../media/image12.svg"/><Relationship Id="rId5" Type="http://schemas.openxmlformats.org/officeDocument/2006/relationships/image" Target="../media/image11.png"/><Relationship Id="rId4" Type="http://schemas.openxmlformats.org/officeDocument/2006/relationships/hyperlink" Target="#'Sum&#225;rio de Conte&#250;do'!A1"/><Relationship Id="rId9" Type="http://schemas.openxmlformats.org/officeDocument/2006/relationships/image" Target="../media/image9.png"/></Relationships>
</file>

<file path=xl/drawings/_rels/drawing19.xml.rels><?xml version="1.0" encoding="UTF-8" standalone="yes"?>
<Relationships xmlns="http://schemas.openxmlformats.org/package/2006/relationships"><Relationship Id="rId8" Type="http://schemas.openxmlformats.org/officeDocument/2006/relationships/image" Target="../media/image6.emf"/><Relationship Id="rId3" Type="http://schemas.openxmlformats.org/officeDocument/2006/relationships/image" Target="../media/image8.svg"/><Relationship Id="rId7" Type="http://schemas.openxmlformats.org/officeDocument/2006/relationships/image" Target="../media/image39.png"/><Relationship Id="rId2" Type="http://schemas.openxmlformats.org/officeDocument/2006/relationships/image" Target="../media/image7.png"/><Relationship Id="rId1" Type="http://schemas.openxmlformats.org/officeDocument/2006/relationships/hyperlink" Target="#Capa!A1"/><Relationship Id="rId6" Type="http://schemas.openxmlformats.org/officeDocument/2006/relationships/image" Target="../media/image12.svg"/><Relationship Id="rId5" Type="http://schemas.openxmlformats.org/officeDocument/2006/relationships/image" Target="../media/image11.png"/><Relationship Id="rId4" Type="http://schemas.openxmlformats.org/officeDocument/2006/relationships/hyperlink" Target="#'Sum&#225;rio de Conte&#250;do'!A1"/><Relationship Id="rId9" Type="http://schemas.openxmlformats.org/officeDocument/2006/relationships/image" Target="../media/image9.png"/></Relationships>
</file>

<file path=xl/drawings/_rels/drawing2.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hyperlink" Target="#Capa!A1"/><Relationship Id="rId1" Type="http://schemas.openxmlformats.org/officeDocument/2006/relationships/image" Target="../media/image6.emf"/><Relationship Id="rId4" Type="http://schemas.openxmlformats.org/officeDocument/2006/relationships/image" Target="../media/image8.svg"/></Relationships>
</file>

<file path=xl/drawings/_rels/drawing20.xml.rels><?xml version="1.0" encoding="UTF-8" standalone="yes"?>
<Relationships xmlns="http://schemas.openxmlformats.org/package/2006/relationships"><Relationship Id="rId8" Type="http://schemas.openxmlformats.org/officeDocument/2006/relationships/image" Target="../media/image6.emf"/><Relationship Id="rId3" Type="http://schemas.openxmlformats.org/officeDocument/2006/relationships/image" Target="../media/image8.svg"/><Relationship Id="rId7" Type="http://schemas.openxmlformats.org/officeDocument/2006/relationships/image" Target="../media/image40.png"/><Relationship Id="rId2" Type="http://schemas.openxmlformats.org/officeDocument/2006/relationships/image" Target="../media/image7.png"/><Relationship Id="rId1" Type="http://schemas.openxmlformats.org/officeDocument/2006/relationships/hyperlink" Target="#Capa!A1"/><Relationship Id="rId6" Type="http://schemas.openxmlformats.org/officeDocument/2006/relationships/image" Target="../media/image12.svg"/><Relationship Id="rId5" Type="http://schemas.openxmlformats.org/officeDocument/2006/relationships/image" Target="../media/image11.png"/><Relationship Id="rId4" Type="http://schemas.openxmlformats.org/officeDocument/2006/relationships/hyperlink" Target="#'Sum&#225;rio de Conte&#250;do'!A1"/><Relationship Id="rId9" Type="http://schemas.openxmlformats.org/officeDocument/2006/relationships/image" Target="../media/image9.png"/></Relationships>
</file>

<file path=xl/drawings/_rels/drawing21.xml.rels><?xml version="1.0" encoding="UTF-8" standalone="yes"?>
<Relationships xmlns="http://schemas.openxmlformats.org/package/2006/relationships"><Relationship Id="rId8" Type="http://schemas.openxmlformats.org/officeDocument/2006/relationships/image" Target="../media/image42.png"/><Relationship Id="rId3" Type="http://schemas.openxmlformats.org/officeDocument/2006/relationships/image" Target="../media/image8.svg"/><Relationship Id="rId7" Type="http://schemas.openxmlformats.org/officeDocument/2006/relationships/image" Target="../media/image41.png"/><Relationship Id="rId2" Type="http://schemas.openxmlformats.org/officeDocument/2006/relationships/image" Target="../media/image7.png"/><Relationship Id="rId1" Type="http://schemas.openxmlformats.org/officeDocument/2006/relationships/hyperlink" Target="#Capa!A1"/><Relationship Id="rId6" Type="http://schemas.openxmlformats.org/officeDocument/2006/relationships/image" Target="../media/image12.svg"/><Relationship Id="rId11" Type="http://schemas.openxmlformats.org/officeDocument/2006/relationships/image" Target="../media/image9.png"/><Relationship Id="rId5" Type="http://schemas.openxmlformats.org/officeDocument/2006/relationships/image" Target="../media/image11.png"/><Relationship Id="rId10" Type="http://schemas.openxmlformats.org/officeDocument/2006/relationships/image" Target="../media/image6.emf"/><Relationship Id="rId4" Type="http://schemas.openxmlformats.org/officeDocument/2006/relationships/hyperlink" Target="#'Sum&#225;rio de Conte&#250;do'!A1"/><Relationship Id="rId9" Type="http://schemas.openxmlformats.org/officeDocument/2006/relationships/image" Target="../media/image43.png"/></Relationships>
</file>

<file path=xl/drawings/_rels/drawing22.xml.rels><?xml version="1.0" encoding="UTF-8" standalone="yes"?>
<Relationships xmlns="http://schemas.openxmlformats.org/package/2006/relationships"><Relationship Id="rId8" Type="http://schemas.openxmlformats.org/officeDocument/2006/relationships/image" Target="../media/image45.png"/><Relationship Id="rId3" Type="http://schemas.openxmlformats.org/officeDocument/2006/relationships/image" Target="../media/image8.svg"/><Relationship Id="rId7" Type="http://schemas.openxmlformats.org/officeDocument/2006/relationships/image" Target="../media/image44.png"/><Relationship Id="rId2" Type="http://schemas.openxmlformats.org/officeDocument/2006/relationships/image" Target="../media/image7.png"/><Relationship Id="rId1" Type="http://schemas.openxmlformats.org/officeDocument/2006/relationships/hyperlink" Target="#Capa!A1"/><Relationship Id="rId6" Type="http://schemas.openxmlformats.org/officeDocument/2006/relationships/image" Target="../media/image12.svg"/><Relationship Id="rId5" Type="http://schemas.openxmlformats.org/officeDocument/2006/relationships/image" Target="../media/image11.png"/><Relationship Id="rId10" Type="http://schemas.openxmlformats.org/officeDocument/2006/relationships/image" Target="../media/image9.png"/><Relationship Id="rId4" Type="http://schemas.openxmlformats.org/officeDocument/2006/relationships/hyperlink" Target="#'Sum&#225;rio de Conte&#250;do'!A1"/><Relationship Id="rId9" Type="http://schemas.openxmlformats.org/officeDocument/2006/relationships/image" Target="../media/image6.emf"/></Relationships>
</file>

<file path=xl/drawings/_rels/drawing23.xml.rels><?xml version="1.0" encoding="UTF-8" standalone="yes"?>
<Relationships xmlns="http://schemas.openxmlformats.org/package/2006/relationships"><Relationship Id="rId8" Type="http://schemas.openxmlformats.org/officeDocument/2006/relationships/image" Target="../media/image6.emf"/><Relationship Id="rId3" Type="http://schemas.openxmlformats.org/officeDocument/2006/relationships/image" Target="../media/image8.svg"/><Relationship Id="rId7" Type="http://schemas.openxmlformats.org/officeDocument/2006/relationships/image" Target="../media/image46.emf"/><Relationship Id="rId2" Type="http://schemas.openxmlformats.org/officeDocument/2006/relationships/image" Target="../media/image7.png"/><Relationship Id="rId1" Type="http://schemas.openxmlformats.org/officeDocument/2006/relationships/hyperlink" Target="#Capa!A1"/><Relationship Id="rId6" Type="http://schemas.openxmlformats.org/officeDocument/2006/relationships/image" Target="../media/image12.svg"/><Relationship Id="rId5" Type="http://schemas.openxmlformats.org/officeDocument/2006/relationships/image" Target="../media/image11.png"/><Relationship Id="rId4" Type="http://schemas.openxmlformats.org/officeDocument/2006/relationships/hyperlink" Target="#'Sum&#225;rio de Conte&#250;do'!A1"/><Relationship Id="rId9" Type="http://schemas.openxmlformats.org/officeDocument/2006/relationships/image" Target="../media/image9.png"/></Relationships>
</file>

<file path=xl/drawings/_rels/drawing24.xml.rels><?xml version="1.0" encoding="UTF-8" standalone="yes"?>
<Relationships xmlns="http://schemas.openxmlformats.org/package/2006/relationships"><Relationship Id="rId8" Type="http://schemas.openxmlformats.org/officeDocument/2006/relationships/image" Target="../media/image6.emf"/><Relationship Id="rId3" Type="http://schemas.openxmlformats.org/officeDocument/2006/relationships/image" Target="../media/image8.svg"/><Relationship Id="rId7" Type="http://schemas.openxmlformats.org/officeDocument/2006/relationships/image" Target="../media/image36.png"/><Relationship Id="rId2" Type="http://schemas.openxmlformats.org/officeDocument/2006/relationships/image" Target="../media/image7.png"/><Relationship Id="rId1" Type="http://schemas.openxmlformats.org/officeDocument/2006/relationships/hyperlink" Target="#Capa!A1"/><Relationship Id="rId6" Type="http://schemas.openxmlformats.org/officeDocument/2006/relationships/image" Target="../media/image12.svg"/><Relationship Id="rId5" Type="http://schemas.openxmlformats.org/officeDocument/2006/relationships/image" Target="../media/image11.png"/><Relationship Id="rId4" Type="http://schemas.openxmlformats.org/officeDocument/2006/relationships/hyperlink" Target="#'Sum&#225;rio de Conte&#250;do'!A1"/><Relationship Id="rId9" Type="http://schemas.openxmlformats.org/officeDocument/2006/relationships/image" Target="../media/image9.png"/></Relationships>
</file>

<file path=xl/drawings/_rels/drawing25.xml.rels><?xml version="1.0" encoding="UTF-8" standalone="yes"?>
<Relationships xmlns="http://schemas.openxmlformats.org/package/2006/relationships"><Relationship Id="rId8" Type="http://schemas.openxmlformats.org/officeDocument/2006/relationships/image" Target="../media/image9.png"/><Relationship Id="rId3" Type="http://schemas.openxmlformats.org/officeDocument/2006/relationships/image" Target="../media/image8.svg"/><Relationship Id="rId7" Type="http://schemas.openxmlformats.org/officeDocument/2006/relationships/image" Target="../media/image6.emf"/><Relationship Id="rId2" Type="http://schemas.openxmlformats.org/officeDocument/2006/relationships/image" Target="../media/image7.png"/><Relationship Id="rId1" Type="http://schemas.openxmlformats.org/officeDocument/2006/relationships/hyperlink" Target="#Capa!A1"/><Relationship Id="rId6" Type="http://schemas.openxmlformats.org/officeDocument/2006/relationships/image" Target="../media/image12.svg"/><Relationship Id="rId5" Type="http://schemas.openxmlformats.org/officeDocument/2006/relationships/image" Target="../media/image11.png"/><Relationship Id="rId4" Type="http://schemas.openxmlformats.org/officeDocument/2006/relationships/hyperlink" Target="#'Sum&#225;rio de Conte&#250;do'!A1"/></Relationships>
</file>

<file path=xl/drawings/_rels/drawing26.xml.rels><?xml version="1.0" encoding="UTF-8" standalone="yes"?>
<Relationships xmlns="http://schemas.openxmlformats.org/package/2006/relationships"><Relationship Id="rId8" Type="http://schemas.openxmlformats.org/officeDocument/2006/relationships/image" Target="../media/image9.png"/><Relationship Id="rId3" Type="http://schemas.openxmlformats.org/officeDocument/2006/relationships/image" Target="../media/image8.svg"/><Relationship Id="rId7" Type="http://schemas.openxmlformats.org/officeDocument/2006/relationships/image" Target="../media/image6.emf"/><Relationship Id="rId2" Type="http://schemas.openxmlformats.org/officeDocument/2006/relationships/image" Target="../media/image7.png"/><Relationship Id="rId1" Type="http://schemas.openxmlformats.org/officeDocument/2006/relationships/hyperlink" Target="#Capa!A1"/><Relationship Id="rId6" Type="http://schemas.openxmlformats.org/officeDocument/2006/relationships/image" Target="../media/image12.svg"/><Relationship Id="rId5" Type="http://schemas.openxmlformats.org/officeDocument/2006/relationships/image" Target="../media/image11.png"/><Relationship Id="rId4" Type="http://schemas.openxmlformats.org/officeDocument/2006/relationships/hyperlink" Target="#'Sum&#225;rio de Conte&#250;do'!A1"/></Relationships>
</file>

<file path=xl/drawings/_rels/drawing27.xml.rels><?xml version="1.0" encoding="UTF-8" standalone="yes"?>
<Relationships xmlns="http://schemas.openxmlformats.org/package/2006/relationships"><Relationship Id="rId8" Type="http://schemas.openxmlformats.org/officeDocument/2006/relationships/image" Target="../media/image48.png"/><Relationship Id="rId3" Type="http://schemas.openxmlformats.org/officeDocument/2006/relationships/image" Target="../media/image8.svg"/><Relationship Id="rId7" Type="http://schemas.openxmlformats.org/officeDocument/2006/relationships/image" Target="../media/image47.png"/><Relationship Id="rId12" Type="http://schemas.openxmlformats.org/officeDocument/2006/relationships/image" Target="../media/image9.png"/><Relationship Id="rId2" Type="http://schemas.openxmlformats.org/officeDocument/2006/relationships/image" Target="../media/image7.png"/><Relationship Id="rId1" Type="http://schemas.openxmlformats.org/officeDocument/2006/relationships/hyperlink" Target="#Capa!A1"/><Relationship Id="rId6" Type="http://schemas.openxmlformats.org/officeDocument/2006/relationships/image" Target="../media/image12.svg"/><Relationship Id="rId11" Type="http://schemas.openxmlformats.org/officeDocument/2006/relationships/image" Target="../media/image6.emf"/><Relationship Id="rId5" Type="http://schemas.openxmlformats.org/officeDocument/2006/relationships/image" Target="../media/image11.png"/><Relationship Id="rId10" Type="http://schemas.openxmlformats.org/officeDocument/2006/relationships/image" Target="../media/image50.png"/><Relationship Id="rId4" Type="http://schemas.openxmlformats.org/officeDocument/2006/relationships/hyperlink" Target="#'Sum&#225;rio de Conte&#250;do'!A1"/><Relationship Id="rId9" Type="http://schemas.openxmlformats.org/officeDocument/2006/relationships/image" Target="../media/image49.png"/></Relationships>
</file>

<file path=xl/drawings/_rels/drawing28.xml.rels><?xml version="1.0" encoding="UTF-8" standalone="yes"?>
<Relationships xmlns="http://schemas.openxmlformats.org/package/2006/relationships"><Relationship Id="rId8" Type="http://schemas.openxmlformats.org/officeDocument/2006/relationships/image" Target="../media/image6.emf"/><Relationship Id="rId3" Type="http://schemas.openxmlformats.org/officeDocument/2006/relationships/image" Target="../media/image8.svg"/><Relationship Id="rId7" Type="http://schemas.openxmlformats.org/officeDocument/2006/relationships/image" Target="../media/image51.emf"/><Relationship Id="rId2" Type="http://schemas.openxmlformats.org/officeDocument/2006/relationships/image" Target="../media/image7.png"/><Relationship Id="rId1" Type="http://schemas.openxmlformats.org/officeDocument/2006/relationships/hyperlink" Target="#Capa!A1"/><Relationship Id="rId6" Type="http://schemas.openxmlformats.org/officeDocument/2006/relationships/image" Target="../media/image12.svg"/><Relationship Id="rId5" Type="http://schemas.openxmlformats.org/officeDocument/2006/relationships/image" Target="../media/image11.png"/><Relationship Id="rId4" Type="http://schemas.openxmlformats.org/officeDocument/2006/relationships/hyperlink" Target="#'Sum&#225;rio de Conte&#250;do'!A1"/><Relationship Id="rId9" Type="http://schemas.openxmlformats.org/officeDocument/2006/relationships/image" Target="../media/image9.png"/></Relationships>
</file>

<file path=xl/drawings/_rels/drawing29.xml.rels><?xml version="1.0" encoding="UTF-8" standalone="yes"?>
<Relationships xmlns="http://schemas.openxmlformats.org/package/2006/relationships"><Relationship Id="rId8" Type="http://schemas.openxmlformats.org/officeDocument/2006/relationships/image" Target="../media/image6.emf"/><Relationship Id="rId3" Type="http://schemas.openxmlformats.org/officeDocument/2006/relationships/image" Target="../media/image8.svg"/><Relationship Id="rId7" Type="http://schemas.openxmlformats.org/officeDocument/2006/relationships/image" Target="../media/image52.emf"/><Relationship Id="rId2" Type="http://schemas.openxmlformats.org/officeDocument/2006/relationships/image" Target="../media/image7.png"/><Relationship Id="rId1" Type="http://schemas.openxmlformats.org/officeDocument/2006/relationships/hyperlink" Target="#Capa!A1"/><Relationship Id="rId6" Type="http://schemas.openxmlformats.org/officeDocument/2006/relationships/image" Target="../media/image12.svg"/><Relationship Id="rId5" Type="http://schemas.openxmlformats.org/officeDocument/2006/relationships/image" Target="../media/image11.png"/><Relationship Id="rId4" Type="http://schemas.openxmlformats.org/officeDocument/2006/relationships/hyperlink" Target="#'Sum&#225;rio de Conte&#250;do'!A1"/><Relationship Id="rId9" Type="http://schemas.openxmlformats.org/officeDocument/2006/relationships/image" Target="../media/image9.png"/></Relationships>
</file>

<file path=xl/drawings/_rels/drawing3.xml.rels><?xml version="1.0" encoding="UTF-8" standalone="yes"?>
<Relationships xmlns="http://schemas.openxmlformats.org/package/2006/relationships"><Relationship Id="rId8" Type="http://schemas.openxmlformats.org/officeDocument/2006/relationships/image" Target="../media/image12.svg"/><Relationship Id="rId3" Type="http://schemas.openxmlformats.org/officeDocument/2006/relationships/hyperlink" Target="#Capa!A1"/><Relationship Id="rId7" Type="http://schemas.openxmlformats.org/officeDocument/2006/relationships/image" Target="../media/image11.png"/><Relationship Id="rId2" Type="http://schemas.openxmlformats.org/officeDocument/2006/relationships/image" Target="../media/image10.png"/><Relationship Id="rId1" Type="http://schemas.openxmlformats.org/officeDocument/2006/relationships/image" Target="../media/image9.png"/><Relationship Id="rId6" Type="http://schemas.openxmlformats.org/officeDocument/2006/relationships/hyperlink" Target="#'Sum&#225;rio de Conte&#250;do'!A1"/><Relationship Id="rId5" Type="http://schemas.openxmlformats.org/officeDocument/2006/relationships/image" Target="../media/image8.svg"/><Relationship Id="rId10" Type="http://schemas.openxmlformats.org/officeDocument/2006/relationships/image" Target="../media/image6.emf"/><Relationship Id="rId4" Type="http://schemas.openxmlformats.org/officeDocument/2006/relationships/image" Target="../media/image7.png"/><Relationship Id="rId9" Type="http://schemas.openxmlformats.org/officeDocument/2006/relationships/image" Target="../media/image13.png"/></Relationships>
</file>

<file path=xl/drawings/_rels/drawing30.xml.rels><?xml version="1.0" encoding="UTF-8" standalone="yes"?>
<Relationships xmlns="http://schemas.openxmlformats.org/package/2006/relationships"><Relationship Id="rId8" Type="http://schemas.openxmlformats.org/officeDocument/2006/relationships/image" Target="../media/image9.png"/><Relationship Id="rId3" Type="http://schemas.openxmlformats.org/officeDocument/2006/relationships/image" Target="../media/image8.svg"/><Relationship Id="rId7" Type="http://schemas.openxmlformats.org/officeDocument/2006/relationships/image" Target="../media/image6.emf"/><Relationship Id="rId2" Type="http://schemas.openxmlformats.org/officeDocument/2006/relationships/image" Target="../media/image7.png"/><Relationship Id="rId1" Type="http://schemas.openxmlformats.org/officeDocument/2006/relationships/hyperlink" Target="#Capa!A1"/><Relationship Id="rId6" Type="http://schemas.openxmlformats.org/officeDocument/2006/relationships/image" Target="../media/image12.svg"/><Relationship Id="rId5" Type="http://schemas.openxmlformats.org/officeDocument/2006/relationships/image" Target="../media/image11.png"/><Relationship Id="rId4" Type="http://schemas.openxmlformats.org/officeDocument/2006/relationships/hyperlink" Target="#'Sum&#225;rio de Conte&#250;do'!A1"/></Relationships>
</file>

<file path=xl/drawings/_rels/drawing31.xml.rels><?xml version="1.0" encoding="UTF-8" standalone="yes"?>
<Relationships xmlns="http://schemas.openxmlformats.org/package/2006/relationships"><Relationship Id="rId8" Type="http://schemas.openxmlformats.org/officeDocument/2006/relationships/image" Target="../media/image54.png"/><Relationship Id="rId13" Type="http://schemas.openxmlformats.org/officeDocument/2006/relationships/image" Target="../media/image9.png"/><Relationship Id="rId3" Type="http://schemas.openxmlformats.org/officeDocument/2006/relationships/image" Target="../media/image8.svg"/><Relationship Id="rId7" Type="http://schemas.openxmlformats.org/officeDocument/2006/relationships/image" Target="../media/image53.png"/><Relationship Id="rId12" Type="http://schemas.openxmlformats.org/officeDocument/2006/relationships/image" Target="../media/image6.emf"/><Relationship Id="rId2" Type="http://schemas.openxmlformats.org/officeDocument/2006/relationships/image" Target="../media/image7.png"/><Relationship Id="rId1" Type="http://schemas.openxmlformats.org/officeDocument/2006/relationships/hyperlink" Target="#Capa!A1"/><Relationship Id="rId6" Type="http://schemas.openxmlformats.org/officeDocument/2006/relationships/image" Target="../media/image12.svg"/><Relationship Id="rId11" Type="http://schemas.openxmlformats.org/officeDocument/2006/relationships/image" Target="../media/image57.svg"/><Relationship Id="rId5" Type="http://schemas.openxmlformats.org/officeDocument/2006/relationships/image" Target="../media/image11.png"/><Relationship Id="rId10" Type="http://schemas.openxmlformats.org/officeDocument/2006/relationships/image" Target="../media/image56.png"/><Relationship Id="rId4" Type="http://schemas.openxmlformats.org/officeDocument/2006/relationships/hyperlink" Target="#'Sum&#225;rio de Conte&#250;do'!A1"/><Relationship Id="rId9" Type="http://schemas.openxmlformats.org/officeDocument/2006/relationships/image" Target="../media/image55.svg"/></Relationships>
</file>

<file path=xl/drawings/_rels/drawing32.xml.rels><?xml version="1.0" encoding="UTF-8" standalone="yes"?>
<Relationships xmlns="http://schemas.openxmlformats.org/package/2006/relationships"><Relationship Id="rId8" Type="http://schemas.openxmlformats.org/officeDocument/2006/relationships/image" Target="../media/image59.svg"/><Relationship Id="rId3" Type="http://schemas.openxmlformats.org/officeDocument/2006/relationships/image" Target="../media/image8.svg"/><Relationship Id="rId7" Type="http://schemas.openxmlformats.org/officeDocument/2006/relationships/image" Target="../media/image58.png"/><Relationship Id="rId2" Type="http://schemas.openxmlformats.org/officeDocument/2006/relationships/image" Target="../media/image7.png"/><Relationship Id="rId1" Type="http://schemas.openxmlformats.org/officeDocument/2006/relationships/hyperlink" Target="#Capa!A1"/><Relationship Id="rId6" Type="http://schemas.openxmlformats.org/officeDocument/2006/relationships/image" Target="../media/image12.svg"/><Relationship Id="rId11" Type="http://schemas.openxmlformats.org/officeDocument/2006/relationships/image" Target="../media/image9.png"/><Relationship Id="rId5" Type="http://schemas.openxmlformats.org/officeDocument/2006/relationships/image" Target="../media/image11.png"/><Relationship Id="rId10" Type="http://schemas.openxmlformats.org/officeDocument/2006/relationships/image" Target="../media/image6.emf"/><Relationship Id="rId4" Type="http://schemas.openxmlformats.org/officeDocument/2006/relationships/hyperlink" Target="#'Sum&#225;rio de Conte&#250;do'!A1"/><Relationship Id="rId9" Type="http://schemas.openxmlformats.org/officeDocument/2006/relationships/image" Target="../media/image60.emf"/></Relationships>
</file>

<file path=xl/drawings/_rels/drawing33.xml.rels><?xml version="1.0" encoding="UTF-8" standalone="yes"?>
<Relationships xmlns="http://schemas.openxmlformats.org/package/2006/relationships"><Relationship Id="rId8" Type="http://schemas.openxmlformats.org/officeDocument/2006/relationships/image" Target="../media/image6.emf"/><Relationship Id="rId3" Type="http://schemas.openxmlformats.org/officeDocument/2006/relationships/image" Target="../media/image7.png"/><Relationship Id="rId7" Type="http://schemas.openxmlformats.org/officeDocument/2006/relationships/image" Target="../media/image12.svg"/><Relationship Id="rId2" Type="http://schemas.openxmlformats.org/officeDocument/2006/relationships/hyperlink" Target="#Capa!A1"/><Relationship Id="rId1" Type="http://schemas.openxmlformats.org/officeDocument/2006/relationships/image" Target="../media/image61.emf"/><Relationship Id="rId6" Type="http://schemas.openxmlformats.org/officeDocument/2006/relationships/image" Target="../media/image11.png"/><Relationship Id="rId5" Type="http://schemas.openxmlformats.org/officeDocument/2006/relationships/hyperlink" Target="#'Sum&#225;rio de Conte&#250;do'!A1"/><Relationship Id="rId4" Type="http://schemas.openxmlformats.org/officeDocument/2006/relationships/image" Target="../media/image8.svg"/><Relationship Id="rId9" Type="http://schemas.openxmlformats.org/officeDocument/2006/relationships/image" Target="../media/image9.png"/></Relationships>
</file>

<file path=xl/drawings/_rels/drawing34.xml.rels><?xml version="1.0" encoding="UTF-8" standalone="yes"?>
<Relationships xmlns="http://schemas.openxmlformats.org/package/2006/relationships"><Relationship Id="rId8" Type="http://schemas.openxmlformats.org/officeDocument/2006/relationships/image" Target="../media/image63.emf"/><Relationship Id="rId3" Type="http://schemas.openxmlformats.org/officeDocument/2006/relationships/image" Target="../media/image8.svg"/><Relationship Id="rId7" Type="http://schemas.openxmlformats.org/officeDocument/2006/relationships/image" Target="../media/image62.emf"/><Relationship Id="rId2" Type="http://schemas.openxmlformats.org/officeDocument/2006/relationships/image" Target="../media/image7.png"/><Relationship Id="rId1" Type="http://schemas.openxmlformats.org/officeDocument/2006/relationships/hyperlink" Target="#Capa!A1"/><Relationship Id="rId6" Type="http://schemas.openxmlformats.org/officeDocument/2006/relationships/image" Target="../media/image12.svg"/><Relationship Id="rId5" Type="http://schemas.openxmlformats.org/officeDocument/2006/relationships/image" Target="../media/image11.png"/><Relationship Id="rId10" Type="http://schemas.openxmlformats.org/officeDocument/2006/relationships/image" Target="../media/image9.png"/><Relationship Id="rId4" Type="http://schemas.openxmlformats.org/officeDocument/2006/relationships/hyperlink" Target="#'Sum&#225;rio de Conte&#250;do'!A1"/><Relationship Id="rId9" Type="http://schemas.openxmlformats.org/officeDocument/2006/relationships/image" Target="../media/image6.emf"/></Relationships>
</file>

<file path=xl/drawings/_rels/drawing35.xml.rels><?xml version="1.0" encoding="UTF-8" standalone="yes"?>
<Relationships xmlns="http://schemas.openxmlformats.org/package/2006/relationships"><Relationship Id="rId8" Type="http://schemas.openxmlformats.org/officeDocument/2006/relationships/image" Target="../media/image9.png"/><Relationship Id="rId3" Type="http://schemas.openxmlformats.org/officeDocument/2006/relationships/image" Target="../media/image8.svg"/><Relationship Id="rId7" Type="http://schemas.openxmlformats.org/officeDocument/2006/relationships/image" Target="../media/image6.emf"/><Relationship Id="rId2" Type="http://schemas.openxmlformats.org/officeDocument/2006/relationships/image" Target="../media/image7.png"/><Relationship Id="rId1" Type="http://schemas.openxmlformats.org/officeDocument/2006/relationships/hyperlink" Target="#Capa!A1"/><Relationship Id="rId6" Type="http://schemas.openxmlformats.org/officeDocument/2006/relationships/image" Target="../media/image12.svg"/><Relationship Id="rId5" Type="http://schemas.openxmlformats.org/officeDocument/2006/relationships/image" Target="../media/image11.png"/><Relationship Id="rId10" Type="http://schemas.openxmlformats.org/officeDocument/2006/relationships/image" Target="../media/image65.emf"/><Relationship Id="rId4" Type="http://schemas.openxmlformats.org/officeDocument/2006/relationships/hyperlink" Target="#'Sum&#225;rio de Conte&#250;do'!A1"/><Relationship Id="rId9" Type="http://schemas.openxmlformats.org/officeDocument/2006/relationships/image" Target="../media/image64.emf"/></Relationships>
</file>

<file path=xl/drawings/_rels/drawing36.xml.rels><?xml version="1.0" encoding="UTF-8" standalone="yes"?>
<Relationships xmlns="http://schemas.openxmlformats.org/package/2006/relationships"><Relationship Id="rId8" Type="http://schemas.openxmlformats.org/officeDocument/2006/relationships/image" Target="../media/image9.png"/><Relationship Id="rId3" Type="http://schemas.openxmlformats.org/officeDocument/2006/relationships/image" Target="../media/image8.svg"/><Relationship Id="rId7" Type="http://schemas.openxmlformats.org/officeDocument/2006/relationships/image" Target="../media/image6.emf"/><Relationship Id="rId2" Type="http://schemas.openxmlformats.org/officeDocument/2006/relationships/image" Target="../media/image7.png"/><Relationship Id="rId1" Type="http://schemas.openxmlformats.org/officeDocument/2006/relationships/hyperlink" Target="#Capa!A1"/><Relationship Id="rId6" Type="http://schemas.openxmlformats.org/officeDocument/2006/relationships/image" Target="../media/image12.svg"/><Relationship Id="rId5" Type="http://schemas.openxmlformats.org/officeDocument/2006/relationships/image" Target="../media/image11.png"/><Relationship Id="rId4" Type="http://schemas.openxmlformats.org/officeDocument/2006/relationships/hyperlink" Target="#'Sum&#225;rio de Conte&#250;do'!A1"/></Relationships>
</file>

<file path=xl/drawings/_rels/drawing37.xml.rels><?xml version="1.0" encoding="UTF-8" standalone="yes"?>
<Relationships xmlns="http://schemas.openxmlformats.org/package/2006/relationships"><Relationship Id="rId8" Type="http://schemas.openxmlformats.org/officeDocument/2006/relationships/image" Target="../media/image6.emf"/><Relationship Id="rId3" Type="http://schemas.openxmlformats.org/officeDocument/2006/relationships/image" Target="../media/image8.svg"/><Relationship Id="rId7" Type="http://schemas.openxmlformats.org/officeDocument/2006/relationships/image" Target="../media/image66.png"/><Relationship Id="rId2" Type="http://schemas.openxmlformats.org/officeDocument/2006/relationships/image" Target="../media/image7.png"/><Relationship Id="rId1" Type="http://schemas.openxmlformats.org/officeDocument/2006/relationships/hyperlink" Target="#Capa!A1"/><Relationship Id="rId6" Type="http://schemas.openxmlformats.org/officeDocument/2006/relationships/image" Target="../media/image12.svg"/><Relationship Id="rId5" Type="http://schemas.openxmlformats.org/officeDocument/2006/relationships/image" Target="../media/image11.png"/><Relationship Id="rId4" Type="http://schemas.openxmlformats.org/officeDocument/2006/relationships/hyperlink" Target="#'Sum&#225;rio de Conte&#250;do'!A1"/><Relationship Id="rId9" Type="http://schemas.openxmlformats.org/officeDocument/2006/relationships/image" Target="../media/image9.png"/></Relationships>
</file>

<file path=xl/drawings/_rels/drawing38.xml.rels><?xml version="1.0" encoding="UTF-8" standalone="yes"?>
<Relationships xmlns="http://schemas.openxmlformats.org/package/2006/relationships"><Relationship Id="rId8" Type="http://schemas.openxmlformats.org/officeDocument/2006/relationships/image" Target="../media/image65.emf"/><Relationship Id="rId13" Type="http://schemas.openxmlformats.org/officeDocument/2006/relationships/image" Target="../media/image6.emf"/><Relationship Id="rId3" Type="http://schemas.openxmlformats.org/officeDocument/2006/relationships/image" Target="../media/image8.svg"/><Relationship Id="rId7" Type="http://schemas.openxmlformats.org/officeDocument/2006/relationships/image" Target="../media/image64.emf"/><Relationship Id="rId12" Type="http://schemas.openxmlformats.org/officeDocument/2006/relationships/image" Target="../media/image70.emf"/><Relationship Id="rId2" Type="http://schemas.openxmlformats.org/officeDocument/2006/relationships/image" Target="../media/image7.png"/><Relationship Id="rId1" Type="http://schemas.openxmlformats.org/officeDocument/2006/relationships/hyperlink" Target="#Capa!A1"/><Relationship Id="rId6" Type="http://schemas.openxmlformats.org/officeDocument/2006/relationships/image" Target="../media/image12.svg"/><Relationship Id="rId11" Type="http://schemas.openxmlformats.org/officeDocument/2006/relationships/image" Target="../media/image69.emf"/><Relationship Id="rId5" Type="http://schemas.openxmlformats.org/officeDocument/2006/relationships/image" Target="../media/image11.png"/><Relationship Id="rId10" Type="http://schemas.openxmlformats.org/officeDocument/2006/relationships/image" Target="../media/image68.emf"/><Relationship Id="rId4" Type="http://schemas.openxmlformats.org/officeDocument/2006/relationships/hyperlink" Target="#'Sum&#225;rio de Conte&#250;do'!A1"/><Relationship Id="rId9" Type="http://schemas.openxmlformats.org/officeDocument/2006/relationships/image" Target="../media/image67.emf"/><Relationship Id="rId14" Type="http://schemas.openxmlformats.org/officeDocument/2006/relationships/image" Target="../media/image9.png"/></Relationships>
</file>

<file path=xl/drawings/_rels/drawing39.xml.rels><?xml version="1.0" encoding="UTF-8" standalone="yes"?>
<Relationships xmlns="http://schemas.openxmlformats.org/package/2006/relationships"><Relationship Id="rId8" Type="http://schemas.openxmlformats.org/officeDocument/2006/relationships/image" Target="../media/image9.png"/><Relationship Id="rId3" Type="http://schemas.openxmlformats.org/officeDocument/2006/relationships/image" Target="../media/image8.svg"/><Relationship Id="rId7" Type="http://schemas.openxmlformats.org/officeDocument/2006/relationships/image" Target="../media/image71.png"/><Relationship Id="rId2" Type="http://schemas.openxmlformats.org/officeDocument/2006/relationships/image" Target="../media/image7.png"/><Relationship Id="rId1" Type="http://schemas.openxmlformats.org/officeDocument/2006/relationships/hyperlink" Target="#Capa!A1"/><Relationship Id="rId6" Type="http://schemas.openxmlformats.org/officeDocument/2006/relationships/image" Target="../media/image12.svg"/><Relationship Id="rId5" Type="http://schemas.openxmlformats.org/officeDocument/2006/relationships/image" Target="../media/image11.png"/><Relationship Id="rId4" Type="http://schemas.openxmlformats.org/officeDocument/2006/relationships/hyperlink" Target="#'Sum&#225;rio de Conte&#250;do'!A1"/><Relationship Id="rId9" Type="http://schemas.openxmlformats.org/officeDocument/2006/relationships/image" Target="../media/image6.emf"/></Relationships>
</file>

<file path=xl/drawings/_rels/drawing4.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image" Target="../media/image8.svg"/><Relationship Id="rId7" Type="http://schemas.openxmlformats.org/officeDocument/2006/relationships/image" Target="../media/image14.png"/><Relationship Id="rId2" Type="http://schemas.openxmlformats.org/officeDocument/2006/relationships/image" Target="../media/image7.png"/><Relationship Id="rId1" Type="http://schemas.openxmlformats.org/officeDocument/2006/relationships/hyperlink" Target="#Capa!A1"/><Relationship Id="rId6" Type="http://schemas.openxmlformats.org/officeDocument/2006/relationships/image" Target="../media/image12.svg"/><Relationship Id="rId11" Type="http://schemas.openxmlformats.org/officeDocument/2006/relationships/image" Target="../media/image9.png"/><Relationship Id="rId5" Type="http://schemas.openxmlformats.org/officeDocument/2006/relationships/image" Target="../media/image11.png"/><Relationship Id="rId10" Type="http://schemas.openxmlformats.org/officeDocument/2006/relationships/image" Target="../media/image6.emf"/><Relationship Id="rId4" Type="http://schemas.openxmlformats.org/officeDocument/2006/relationships/hyperlink" Target="#'Sum&#225;rio de Conte&#250;do'!A1"/><Relationship Id="rId9" Type="http://schemas.openxmlformats.org/officeDocument/2006/relationships/image" Target="../media/image16.png"/></Relationships>
</file>

<file path=xl/drawings/_rels/drawing5.xml.rels><?xml version="1.0" encoding="UTF-8" standalone="yes"?>
<Relationships xmlns="http://schemas.openxmlformats.org/package/2006/relationships"><Relationship Id="rId8" Type="http://schemas.openxmlformats.org/officeDocument/2006/relationships/image" Target="../media/image6.emf"/><Relationship Id="rId3" Type="http://schemas.openxmlformats.org/officeDocument/2006/relationships/image" Target="../media/image8.svg"/><Relationship Id="rId7" Type="http://schemas.openxmlformats.org/officeDocument/2006/relationships/image" Target="../media/image17.png"/><Relationship Id="rId2" Type="http://schemas.openxmlformats.org/officeDocument/2006/relationships/image" Target="../media/image7.png"/><Relationship Id="rId1" Type="http://schemas.openxmlformats.org/officeDocument/2006/relationships/hyperlink" Target="#Capa!A1"/><Relationship Id="rId6" Type="http://schemas.openxmlformats.org/officeDocument/2006/relationships/image" Target="../media/image12.svg"/><Relationship Id="rId5" Type="http://schemas.openxmlformats.org/officeDocument/2006/relationships/image" Target="../media/image11.png"/><Relationship Id="rId4" Type="http://schemas.openxmlformats.org/officeDocument/2006/relationships/hyperlink" Target="#'Sum&#225;rio de Conte&#250;do'!A1"/><Relationship Id="rId9" Type="http://schemas.openxmlformats.org/officeDocument/2006/relationships/image" Target="../media/image9.png"/></Relationships>
</file>

<file path=xl/drawings/_rels/drawing6.xml.rels><?xml version="1.0" encoding="UTF-8" standalone="yes"?>
<Relationships xmlns="http://schemas.openxmlformats.org/package/2006/relationships"><Relationship Id="rId8" Type="http://schemas.openxmlformats.org/officeDocument/2006/relationships/image" Target="../media/image19.emf"/><Relationship Id="rId3" Type="http://schemas.openxmlformats.org/officeDocument/2006/relationships/image" Target="../media/image8.svg"/><Relationship Id="rId7" Type="http://schemas.openxmlformats.org/officeDocument/2006/relationships/image" Target="../media/image18.emf"/><Relationship Id="rId2" Type="http://schemas.openxmlformats.org/officeDocument/2006/relationships/image" Target="../media/image7.png"/><Relationship Id="rId1" Type="http://schemas.openxmlformats.org/officeDocument/2006/relationships/hyperlink" Target="#Capa!A1"/><Relationship Id="rId6" Type="http://schemas.openxmlformats.org/officeDocument/2006/relationships/image" Target="../media/image12.svg"/><Relationship Id="rId11" Type="http://schemas.openxmlformats.org/officeDocument/2006/relationships/image" Target="../media/image9.png"/><Relationship Id="rId5" Type="http://schemas.openxmlformats.org/officeDocument/2006/relationships/image" Target="../media/image11.png"/><Relationship Id="rId10" Type="http://schemas.openxmlformats.org/officeDocument/2006/relationships/image" Target="../media/image6.emf"/><Relationship Id="rId4" Type="http://schemas.openxmlformats.org/officeDocument/2006/relationships/hyperlink" Target="#'Sum&#225;rio de Conte&#250;do'!A1"/><Relationship Id="rId9" Type="http://schemas.openxmlformats.org/officeDocument/2006/relationships/image" Target="../media/image20.png"/></Relationships>
</file>

<file path=xl/drawings/_rels/drawing7.xml.rels><?xml version="1.0" encoding="UTF-8" standalone="yes"?>
<Relationships xmlns="http://schemas.openxmlformats.org/package/2006/relationships"><Relationship Id="rId8" Type="http://schemas.openxmlformats.org/officeDocument/2006/relationships/image" Target="../media/image21.png"/><Relationship Id="rId3" Type="http://schemas.openxmlformats.org/officeDocument/2006/relationships/image" Target="../media/image8.svg"/><Relationship Id="rId7" Type="http://schemas.openxmlformats.org/officeDocument/2006/relationships/image" Target="../media/image1.emf"/><Relationship Id="rId2" Type="http://schemas.openxmlformats.org/officeDocument/2006/relationships/image" Target="../media/image7.png"/><Relationship Id="rId1" Type="http://schemas.openxmlformats.org/officeDocument/2006/relationships/hyperlink" Target="#Capa!A1"/><Relationship Id="rId6" Type="http://schemas.openxmlformats.org/officeDocument/2006/relationships/image" Target="../media/image12.svg"/><Relationship Id="rId5" Type="http://schemas.openxmlformats.org/officeDocument/2006/relationships/image" Target="../media/image11.png"/><Relationship Id="rId10" Type="http://schemas.openxmlformats.org/officeDocument/2006/relationships/image" Target="../media/image9.png"/><Relationship Id="rId4" Type="http://schemas.openxmlformats.org/officeDocument/2006/relationships/hyperlink" Target="#'Sum&#225;rio de Conte&#250;do'!A1"/><Relationship Id="rId9" Type="http://schemas.openxmlformats.org/officeDocument/2006/relationships/image" Target="../media/image6.emf"/></Relationships>
</file>

<file path=xl/drawings/_rels/drawing8.xml.rels><?xml version="1.0" encoding="UTF-8" standalone="yes"?>
<Relationships xmlns="http://schemas.openxmlformats.org/package/2006/relationships"><Relationship Id="rId8" Type="http://schemas.openxmlformats.org/officeDocument/2006/relationships/image" Target="../media/image6.emf"/><Relationship Id="rId3" Type="http://schemas.openxmlformats.org/officeDocument/2006/relationships/image" Target="../media/image8.svg"/><Relationship Id="rId7" Type="http://schemas.openxmlformats.org/officeDocument/2006/relationships/image" Target="../media/image22.emf"/><Relationship Id="rId2" Type="http://schemas.openxmlformats.org/officeDocument/2006/relationships/image" Target="../media/image7.png"/><Relationship Id="rId1" Type="http://schemas.openxmlformats.org/officeDocument/2006/relationships/hyperlink" Target="#Capa!A1"/><Relationship Id="rId6" Type="http://schemas.openxmlformats.org/officeDocument/2006/relationships/image" Target="../media/image12.svg"/><Relationship Id="rId5" Type="http://schemas.openxmlformats.org/officeDocument/2006/relationships/image" Target="../media/image11.png"/><Relationship Id="rId4" Type="http://schemas.openxmlformats.org/officeDocument/2006/relationships/hyperlink" Target="#'Sum&#225;rio de Conte&#250;do'!A1"/><Relationship Id="rId9" Type="http://schemas.openxmlformats.org/officeDocument/2006/relationships/image" Target="../media/image9.png"/></Relationships>
</file>

<file path=xl/drawings/_rels/drawing9.xml.rels><?xml version="1.0" encoding="UTF-8" standalone="yes"?>
<Relationships xmlns="http://schemas.openxmlformats.org/package/2006/relationships"><Relationship Id="rId8" Type="http://schemas.openxmlformats.org/officeDocument/2006/relationships/hyperlink" Target="https://www.melhoramentos.com.br/wp-content/uploads/2025/01/Codigo_de_Etica_e_Conduta_2024.pdf" TargetMode="External"/><Relationship Id="rId3" Type="http://schemas.openxmlformats.org/officeDocument/2006/relationships/image" Target="../media/image8.svg"/><Relationship Id="rId7" Type="http://schemas.openxmlformats.org/officeDocument/2006/relationships/image" Target="../media/image23.emf"/><Relationship Id="rId2" Type="http://schemas.openxmlformats.org/officeDocument/2006/relationships/image" Target="../media/image7.png"/><Relationship Id="rId1" Type="http://schemas.openxmlformats.org/officeDocument/2006/relationships/hyperlink" Target="#Capa!A1"/><Relationship Id="rId6" Type="http://schemas.openxmlformats.org/officeDocument/2006/relationships/image" Target="../media/image12.svg"/><Relationship Id="rId11" Type="http://schemas.openxmlformats.org/officeDocument/2006/relationships/image" Target="../media/image9.png"/><Relationship Id="rId5" Type="http://schemas.openxmlformats.org/officeDocument/2006/relationships/image" Target="../media/image11.png"/><Relationship Id="rId10" Type="http://schemas.openxmlformats.org/officeDocument/2006/relationships/image" Target="../media/image6.emf"/><Relationship Id="rId4" Type="http://schemas.openxmlformats.org/officeDocument/2006/relationships/hyperlink" Target="#'Sum&#225;rio de Conte&#250;do'!A1"/><Relationship Id="rId9" Type="http://schemas.openxmlformats.org/officeDocument/2006/relationships/image" Target="../media/image24.png"/></Relationships>
</file>

<file path=xl/drawings/drawing1.xml><?xml version="1.0" encoding="utf-8"?>
<xdr:wsDr xmlns:xdr="http://schemas.openxmlformats.org/drawingml/2006/spreadsheetDrawing" xmlns:a="http://schemas.openxmlformats.org/drawingml/2006/main">
  <xdr:twoCellAnchor>
    <xdr:from>
      <xdr:col>1</xdr:col>
      <xdr:colOff>747829</xdr:colOff>
      <xdr:row>16</xdr:row>
      <xdr:rowOff>60558</xdr:rowOff>
    </xdr:from>
    <xdr:to>
      <xdr:col>7</xdr:col>
      <xdr:colOff>379529</xdr:colOff>
      <xdr:row>35</xdr:row>
      <xdr:rowOff>16083</xdr:rowOff>
    </xdr:to>
    <xdr:sp macro="" textlink="">
      <xdr:nvSpPr>
        <xdr:cNvPr id="3" name="TextBox 2">
          <a:extLst>
            <a:ext uri="{FF2B5EF4-FFF2-40B4-BE49-F238E27FC236}">
              <a16:creationId xmlns:a16="http://schemas.microsoft.com/office/drawing/2014/main" id="{C91B4191-64C4-0195-E559-6C47851B9C6D}"/>
            </a:ext>
          </a:extLst>
        </xdr:cNvPr>
        <xdr:cNvSpPr txBox="1"/>
      </xdr:nvSpPr>
      <xdr:spPr>
        <a:xfrm>
          <a:off x="1588775" y="3355693"/>
          <a:ext cx="4677376" cy="38684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5400" b="1">
              <a:solidFill>
                <a:schemeClr val="bg1"/>
              </a:solidFill>
              <a:latin typeface="Arial" panose="020B0604020202020204" pitchFamily="34" charset="0"/>
              <a:cs typeface="Arial" panose="020B0604020202020204" pitchFamily="34" charset="0"/>
            </a:rPr>
            <a:t>Book de indicadores GRI e SASB</a:t>
          </a:r>
        </a:p>
        <a:p>
          <a:pPr algn="l"/>
          <a:endParaRPr lang="en-US" sz="4000" b="1">
            <a:solidFill>
              <a:schemeClr val="bg1"/>
            </a:solidFill>
            <a:latin typeface="Arial" panose="020B0604020202020204" pitchFamily="34" charset="0"/>
            <a:cs typeface="Arial" panose="020B0604020202020204" pitchFamily="34" charset="0"/>
          </a:endParaRPr>
        </a:p>
        <a:p>
          <a:pPr algn="l"/>
          <a:r>
            <a:rPr lang="en-US" sz="4000" b="1">
              <a:solidFill>
                <a:schemeClr val="bg1"/>
              </a:solidFill>
              <a:latin typeface="Arial" panose="020B0604020202020204" pitchFamily="34" charset="0"/>
              <a:cs typeface="Arial" panose="020B0604020202020204" pitchFamily="34" charset="0"/>
            </a:rPr>
            <a:t>- ano base 2025 -</a:t>
          </a:r>
        </a:p>
      </xdr:txBody>
    </xdr:sp>
    <xdr:clientData/>
  </xdr:twoCellAnchor>
  <xdr:twoCellAnchor>
    <xdr:from>
      <xdr:col>8</xdr:col>
      <xdr:colOff>497702</xdr:colOff>
      <xdr:row>11</xdr:row>
      <xdr:rowOff>188786</xdr:rowOff>
    </xdr:from>
    <xdr:to>
      <xdr:col>19</xdr:col>
      <xdr:colOff>360405</xdr:colOff>
      <xdr:row>39</xdr:row>
      <xdr:rowOff>75515</xdr:rowOff>
    </xdr:to>
    <xdr:sp macro="" textlink="">
      <xdr:nvSpPr>
        <xdr:cNvPr id="6" name="TextBox 5">
          <a:extLst>
            <a:ext uri="{FF2B5EF4-FFF2-40B4-BE49-F238E27FC236}">
              <a16:creationId xmlns:a16="http://schemas.microsoft.com/office/drawing/2014/main" id="{D9EF602B-28D2-487A-8F51-CC64EB4ED3EC}"/>
            </a:ext>
          </a:extLst>
        </xdr:cNvPr>
        <xdr:cNvSpPr txBox="1"/>
      </xdr:nvSpPr>
      <xdr:spPr>
        <a:xfrm>
          <a:off x="7225270" y="2454191"/>
          <a:ext cx="9113108" cy="565321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lang="en-US" sz="2800" b="1" i="0">
              <a:solidFill>
                <a:schemeClr val="bg1"/>
              </a:solidFill>
              <a:effectLst/>
              <a:latin typeface="Arial" panose="020B0604020202020204" pitchFamily="34" charset="0"/>
              <a:ea typeface="+mn-ea"/>
              <a:cs typeface="Arial" panose="020B0604020202020204" pitchFamily="34" charset="0"/>
            </a:rPr>
            <a:t>Fazer crescer para melhorar o amanhã.</a:t>
          </a:r>
        </a:p>
        <a:p>
          <a:pPr algn="l"/>
          <a:endParaRPr lang="en-US" sz="1600">
            <a:solidFill>
              <a:schemeClr val="bg1"/>
            </a:solidFill>
            <a:latin typeface="Arial" panose="020B0604020202020204" pitchFamily="34" charset="0"/>
            <a:cs typeface="Arial" panose="020B0604020202020204"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lang="en-US" sz="1600">
              <a:solidFill>
                <a:schemeClr val="bg1"/>
              </a:solidFill>
              <a:latin typeface="Arial" panose="020B0604020202020204" pitchFamily="34" charset="0"/>
              <a:cs typeface="Arial" panose="020B0604020202020204" pitchFamily="34" charset="0"/>
            </a:rPr>
            <a:t>Pelo</a:t>
          </a:r>
          <a:r>
            <a:rPr lang="en-US" sz="1600" baseline="0">
              <a:solidFill>
                <a:schemeClr val="bg1"/>
              </a:solidFill>
              <a:latin typeface="Arial" panose="020B0604020202020204" pitchFamily="34" charset="0"/>
              <a:cs typeface="Arial" panose="020B0604020202020204" pitchFamily="34" charset="0"/>
            </a:rPr>
            <a:t> segundo ano, apresentamos nossos resultados entre 1° de janeiro e 31 de dezembro de 2025 por meio do </a:t>
          </a:r>
          <a:r>
            <a:rPr lang="en-US" sz="1600" b="1" baseline="0">
              <a:solidFill>
                <a:schemeClr val="bg1"/>
              </a:solidFill>
              <a:latin typeface="Arial" panose="020B0604020202020204" pitchFamily="34" charset="0"/>
              <a:cs typeface="Arial" panose="020B0604020202020204" pitchFamily="34" charset="0"/>
            </a:rPr>
            <a:t>Book de Indicadores. </a:t>
          </a:r>
          <a:r>
            <a:rPr lang="en-US" sz="1600" b="0" baseline="0">
              <a:solidFill>
                <a:schemeClr val="bg1"/>
              </a:solidFill>
              <a:latin typeface="Arial" panose="020B0604020202020204" pitchFamily="34" charset="0"/>
              <a:cs typeface="Arial" panose="020B0604020202020204" pitchFamily="34" charset="0"/>
            </a:rPr>
            <a:t>Este é o documento em que trazemos os indicadores</a:t>
          </a:r>
          <a:r>
            <a:rPr lang="en-US" sz="1600" baseline="0">
              <a:solidFill>
                <a:schemeClr val="bg1"/>
              </a:solidFill>
              <a:latin typeface="Arial" panose="020B0604020202020204" pitchFamily="34" charset="0"/>
              <a:cs typeface="Arial" panose="020B0604020202020204" pitchFamily="34" charset="0"/>
            </a:rPr>
            <a:t> de desempenho da Global Reporting Initiative (GRI) e da Sustainability Accounting Standards Board (SASB) como forma de nos matermos comprometidos com a transparência e com o crescimento sustentável dos nossos negócios.</a:t>
          </a:r>
        </a:p>
        <a:p>
          <a:pPr algn="l"/>
          <a:endParaRPr lang="en-US" sz="1600" baseline="0">
            <a:solidFill>
              <a:schemeClr val="bg1"/>
            </a:solidFill>
            <a:latin typeface="Arial" panose="020B0604020202020204" pitchFamily="34" charset="0"/>
            <a:cs typeface="Arial" panose="020B0604020202020204" pitchFamily="34" charset="0"/>
          </a:endParaRPr>
        </a:p>
        <a:p>
          <a:pPr algn="l"/>
          <a:r>
            <a:rPr lang="en-US" sz="1600" baseline="0">
              <a:solidFill>
                <a:schemeClr val="bg1"/>
              </a:solidFill>
              <a:latin typeface="Arial" panose="020B0604020202020204" pitchFamily="34" charset="0"/>
              <a:cs typeface="Arial" panose="020B0604020202020204" pitchFamily="34" charset="0"/>
            </a:rPr>
            <a:t>Os temas aqui apresentados foram definidos de acordo nossa Matriz de Materialidade, atualizada em 2023 após uma vasta consulta com nossos principais stakeholders, e trazem uma visão completa de como geramos valor aos nossos colaboradores, clientes, fornecedores, investidores, comunidades e demais públicos de relacionamento.</a:t>
          </a:r>
        </a:p>
        <a:p>
          <a:pPr algn="l"/>
          <a:endParaRPr lang="en-US" sz="1600" baseline="0">
            <a:solidFill>
              <a:schemeClr val="bg1"/>
            </a:solidFill>
            <a:latin typeface="Arial" panose="020B0604020202020204" pitchFamily="34" charset="0"/>
            <a:cs typeface="Arial" panose="020B0604020202020204"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lang="en-US" sz="2400" b="1" i="0">
              <a:solidFill>
                <a:schemeClr val="bg1"/>
              </a:solidFill>
              <a:effectLst/>
              <a:latin typeface="Arial" panose="020B0604020202020204" pitchFamily="34" charset="0"/>
              <a:ea typeface="+mn-ea"/>
              <a:cs typeface="Arial" panose="020B0604020202020204" pitchFamily="34" charset="0"/>
            </a:rPr>
            <a:t>Inspiramos confiança</a:t>
          </a:r>
          <a:r>
            <a:rPr lang="en-US" sz="2400" b="1" i="0" baseline="0">
              <a:solidFill>
                <a:schemeClr val="bg1"/>
              </a:solidFill>
              <a:effectLst/>
              <a:latin typeface="Arial" panose="020B0604020202020204" pitchFamily="34" charset="0"/>
              <a:ea typeface="+mn-ea"/>
              <a:cs typeface="Arial" panose="020B0604020202020204" pitchFamily="34" charset="0"/>
            </a:rPr>
            <a:t> </a:t>
          </a:r>
          <a:r>
            <a:rPr lang="en-US" sz="2400" b="1" i="0">
              <a:solidFill>
                <a:schemeClr val="bg1"/>
              </a:solidFill>
              <a:effectLst/>
              <a:latin typeface="Arial" panose="020B0604020202020204" pitchFamily="34" charset="0"/>
              <a:ea typeface="+mn-ea"/>
              <a:cs typeface="Arial" panose="020B0604020202020204" pitchFamily="34" charset="0"/>
            </a:rPr>
            <a:t>agindo com integridade.</a:t>
          </a:r>
        </a:p>
        <a:p>
          <a:pPr algn="l"/>
          <a:endParaRPr lang="en-US" sz="1600">
            <a:solidFill>
              <a:schemeClr val="bg1"/>
            </a:solidFill>
            <a:latin typeface="Arial" panose="020B0604020202020204" pitchFamily="34" charset="0"/>
            <a:cs typeface="Arial" panose="020B0604020202020204" pitchFamily="34" charset="0"/>
          </a:endParaRPr>
        </a:p>
        <a:p>
          <a:pPr algn="l"/>
          <a:r>
            <a:rPr lang="en-US" sz="1100" b="1">
              <a:solidFill>
                <a:schemeClr val="bg1"/>
              </a:solidFill>
              <a:latin typeface="Arial" panose="020B0604020202020204" pitchFamily="34" charset="0"/>
              <a:cs typeface="Arial" panose="020B0604020202020204" pitchFamily="34" charset="0"/>
            </a:rPr>
            <a:t>GRI 2-3</a:t>
          </a:r>
        </a:p>
      </xdr:txBody>
    </xdr:sp>
    <xdr:clientData/>
  </xdr:twoCellAnchor>
  <xdr:twoCellAnchor editAs="oneCell">
    <xdr:from>
      <xdr:col>13</xdr:col>
      <xdr:colOff>299376</xdr:colOff>
      <xdr:row>5</xdr:row>
      <xdr:rowOff>70647</xdr:rowOff>
    </xdr:from>
    <xdr:to>
      <xdr:col>15</xdr:col>
      <xdr:colOff>34325</xdr:colOff>
      <xdr:row>12</xdr:row>
      <xdr:rowOff>79355</xdr:rowOff>
    </xdr:to>
    <xdr:pic>
      <xdr:nvPicPr>
        <xdr:cNvPr id="2" name="Picture 1">
          <a:extLst>
            <a:ext uri="{FF2B5EF4-FFF2-40B4-BE49-F238E27FC236}">
              <a16:creationId xmlns:a16="http://schemas.microsoft.com/office/drawing/2014/main" id="{314F03AF-9A20-9EBC-A4EA-44B058AF27EE}"/>
            </a:ext>
          </a:extLst>
        </xdr:cNvPr>
        <xdr:cNvPicPr>
          <a:picLocks noChangeAspect="1"/>
        </xdr:cNvPicPr>
      </xdr:nvPicPr>
      <xdr:blipFill>
        <a:blip xmlns:r="http://schemas.openxmlformats.org/officeDocument/2006/relationships" r:embed="rId1"/>
        <a:stretch>
          <a:fillRect/>
        </a:stretch>
      </xdr:blipFill>
      <xdr:spPr>
        <a:xfrm>
          <a:off x="11195976" y="1086647"/>
          <a:ext cx="1411349" cy="1431108"/>
        </a:xfrm>
        <a:prstGeom prst="rect">
          <a:avLst/>
        </a:prstGeom>
      </xdr:spPr>
    </xdr:pic>
    <xdr:clientData/>
  </xdr:twoCellAnchor>
  <xdr:twoCellAnchor editAs="oneCell">
    <xdr:from>
      <xdr:col>15</xdr:col>
      <xdr:colOff>353405</xdr:colOff>
      <xdr:row>5</xdr:row>
      <xdr:rowOff>81564</xdr:rowOff>
    </xdr:from>
    <xdr:to>
      <xdr:col>17</xdr:col>
      <xdr:colOff>40145</xdr:colOff>
      <xdr:row>12</xdr:row>
      <xdr:rowOff>45117</xdr:rowOff>
    </xdr:to>
    <xdr:pic>
      <xdr:nvPicPr>
        <xdr:cNvPr id="4" name="Picture 3">
          <a:extLst>
            <a:ext uri="{FF2B5EF4-FFF2-40B4-BE49-F238E27FC236}">
              <a16:creationId xmlns:a16="http://schemas.microsoft.com/office/drawing/2014/main" id="{61169B44-CEA6-381E-B177-F68EB0500AFA}"/>
            </a:ext>
          </a:extLst>
        </xdr:cNvPr>
        <xdr:cNvPicPr>
          <a:picLocks noChangeAspect="1"/>
        </xdr:cNvPicPr>
      </xdr:nvPicPr>
      <xdr:blipFill>
        <a:blip xmlns:r="http://schemas.openxmlformats.org/officeDocument/2006/relationships" r:embed="rId2"/>
        <a:stretch>
          <a:fillRect/>
        </a:stretch>
      </xdr:blipFill>
      <xdr:spPr>
        <a:xfrm>
          <a:off x="12926405" y="1097564"/>
          <a:ext cx="1363140" cy="1385953"/>
        </a:xfrm>
        <a:prstGeom prst="rect">
          <a:avLst/>
        </a:prstGeom>
      </xdr:spPr>
    </xdr:pic>
    <xdr:clientData/>
  </xdr:twoCellAnchor>
  <xdr:twoCellAnchor editAs="oneCell">
    <xdr:from>
      <xdr:col>17</xdr:col>
      <xdr:colOff>353403</xdr:colOff>
      <xdr:row>5</xdr:row>
      <xdr:rowOff>99884</xdr:rowOff>
    </xdr:from>
    <xdr:to>
      <xdr:col>19</xdr:col>
      <xdr:colOff>49999</xdr:colOff>
      <xdr:row>12</xdr:row>
      <xdr:rowOff>72424</xdr:rowOff>
    </xdr:to>
    <xdr:pic>
      <xdr:nvPicPr>
        <xdr:cNvPr id="8" name="Picture 7">
          <a:extLst>
            <a:ext uri="{FF2B5EF4-FFF2-40B4-BE49-F238E27FC236}">
              <a16:creationId xmlns:a16="http://schemas.microsoft.com/office/drawing/2014/main" id="{01A3A84C-88B9-0DB3-A1B6-D9A6DAD9149D}"/>
            </a:ext>
          </a:extLst>
        </xdr:cNvPr>
        <xdr:cNvPicPr>
          <a:picLocks noChangeAspect="1"/>
        </xdr:cNvPicPr>
      </xdr:nvPicPr>
      <xdr:blipFill>
        <a:blip xmlns:r="http://schemas.openxmlformats.org/officeDocument/2006/relationships" r:embed="rId3"/>
        <a:stretch>
          <a:fillRect/>
        </a:stretch>
      </xdr:blipFill>
      <xdr:spPr>
        <a:xfrm>
          <a:off x="14602803" y="1115884"/>
          <a:ext cx="1372996" cy="1394940"/>
        </a:xfrm>
        <a:prstGeom prst="rect">
          <a:avLst/>
        </a:prstGeom>
      </xdr:spPr>
    </xdr:pic>
    <xdr:clientData/>
  </xdr:twoCellAnchor>
  <xdr:twoCellAnchor editAs="oneCell">
    <xdr:from>
      <xdr:col>1</xdr:col>
      <xdr:colOff>322306</xdr:colOff>
      <xdr:row>3</xdr:row>
      <xdr:rowOff>188098</xdr:rowOff>
    </xdr:from>
    <xdr:to>
      <xdr:col>12</xdr:col>
      <xdr:colOff>648387</xdr:colOff>
      <xdr:row>12</xdr:row>
      <xdr:rowOff>150815</xdr:rowOff>
    </xdr:to>
    <xdr:pic>
      <xdr:nvPicPr>
        <xdr:cNvPr id="12" name="Picture 11">
          <a:extLst>
            <a:ext uri="{FF2B5EF4-FFF2-40B4-BE49-F238E27FC236}">
              <a16:creationId xmlns:a16="http://schemas.microsoft.com/office/drawing/2014/main" id="{FA3972BE-65FF-4F97-18BF-7E78DD506164}"/>
            </a:ext>
          </a:extLst>
        </xdr:cNvPr>
        <xdr:cNvPicPr>
          <a:picLocks noChangeAspect="1"/>
        </xdr:cNvPicPr>
      </xdr:nvPicPr>
      <xdr:blipFill>
        <a:blip xmlns:r="http://schemas.openxmlformats.org/officeDocument/2006/relationships" r:embed="rId4"/>
        <a:stretch>
          <a:fillRect/>
        </a:stretch>
      </xdr:blipFill>
      <xdr:spPr>
        <a:xfrm>
          <a:off x="1160506" y="797698"/>
          <a:ext cx="9546281" cy="1791517"/>
        </a:xfrm>
        <a:prstGeom prst="rect">
          <a:avLst/>
        </a:prstGeom>
      </xdr:spPr>
    </xdr:pic>
    <xdr:clientData/>
  </xdr:twoCellAnchor>
  <xdr:twoCellAnchor editAs="oneCell">
    <xdr:from>
      <xdr:col>25</xdr:col>
      <xdr:colOff>463378</xdr:colOff>
      <xdr:row>18</xdr:row>
      <xdr:rowOff>154459</xdr:rowOff>
    </xdr:from>
    <xdr:to>
      <xdr:col>34</xdr:col>
      <xdr:colOff>667265</xdr:colOff>
      <xdr:row>56</xdr:row>
      <xdr:rowOff>100913</xdr:rowOff>
    </xdr:to>
    <xdr:pic>
      <xdr:nvPicPr>
        <xdr:cNvPr id="9" name="Picture 8">
          <a:extLst>
            <a:ext uri="{FF2B5EF4-FFF2-40B4-BE49-F238E27FC236}">
              <a16:creationId xmlns:a16="http://schemas.microsoft.com/office/drawing/2014/main" id="{A2EA5D07-9BB6-257A-1B4E-566DA4F8F1C7}"/>
            </a:ext>
          </a:extLst>
        </xdr:cNvPr>
        <xdr:cNvPicPr>
          <a:picLocks noChangeAspect="1"/>
        </xdr:cNvPicPr>
      </xdr:nvPicPr>
      <xdr:blipFill>
        <a:blip xmlns:r="http://schemas.openxmlformats.org/officeDocument/2006/relationships" r:embed="rId5"/>
        <a:stretch>
          <a:fillRect/>
        </a:stretch>
      </xdr:blipFill>
      <xdr:spPr>
        <a:xfrm>
          <a:off x="21487027" y="3861486"/>
          <a:ext cx="7772400" cy="777240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17</xdr:col>
      <xdr:colOff>210256</xdr:colOff>
      <xdr:row>1</xdr:row>
      <xdr:rowOff>91723</xdr:rowOff>
    </xdr:from>
    <xdr:to>
      <xdr:col>17</xdr:col>
      <xdr:colOff>781756</xdr:colOff>
      <xdr:row>4</xdr:row>
      <xdr:rowOff>47273</xdr:rowOff>
    </xdr:to>
    <xdr:pic>
      <xdr:nvPicPr>
        <xdr:cNvPr id="3" name="Graphic 2" descr="Home with solid fill">
          <a:hlinkClick xmlns:r="http://schemas.openxmlformats.org/officeDocument/2006/relationships" r:id="rId1"/>
          <a:extLst>
            <a:ext uri="{FF2B5EF4-FFF2-40B4-BE49-F238E27FC236}">
              <a16:creationId xmlns:a16="http://schemas.microsoft.com/office/drawing/2014/main" id="{6A3EB6F2-BF1C-E146-9EAC-AA7777CCEF66}"/>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14363700" y="684390"/>
          <a:ext cx="571500" cy="554566"/>
        </a:xfrm>
        <a:prstGeom prst="rect">
          <a:avLst/>
        </a:prstGeom>
      </xdr:spPr>
    </xdr:pic>
    <xdr:clientData/>
  </xdr:twoCellAnchor>
  <xdr:twoCellAnchor editAs="oneCell">
    <xdr:from>
      <xdr:col>16</xdr:col>
      <xdr:colOff>420510</xdr:colOff>
      <xdr:row>1</xdr:row>
      <xdr:rowOff>142522</xdr:rowOff>
    </xdr:from>
    <xdr:to>
      <xdr:col>17</xdr:col>
      <xdr:colOff>102305</xdr:colOff>
      <xdr:row>4</xdr:row>
      <xdr:rowOff>47272</xdr:rowOff>
    </xdr:to>
    <xdr:pic>
      <xdr:nvPicPr>
        <xdr:cNvPr id="5" name="Graphic 4" descr="List with solid fill">
          <a:hlinkClick xmlns:r="http://schemas.openxmlformats.org/officeDocument/2006/relationships" r:id="rId4"/>
          <a:extLst>
            <a:ext uri="{FF2B5EF4-FFF2-40B4-BE49-F238E27FC236}">
              <a16:creationId xmlns:a16="http://schemas.microsoft.com/office/drawing/2014/main" id="{C9455341-3AD7-0F4B-936F-0BD325A67B14}"/>
            </a:ext>
          </a:extLst>
        </xdr:cNvPr>
        <xdr:cNvPicPr>
          <a:picLocks noChangeAspect="1"/>
        </xdr:cNvPicPr>
      </xdr:nvPicPr>
      <xdr:blipFill>
        <a:blip xmlns:r="http://schemas.openxmlformats.org/officeDocument/2006/relationships" r:embed="rId5">
          <a:extLst>
            <a:ext uri="{96DAC541-7B7A-43D3-8B79-37D633B846F1}">
              <asvg:svgBlip xmlns:asvg="http://schemas.microsoft.com/office/drawing/2016/SVG/main" r:embed="rId6"/>
            </a:ext>
          </a:extLst>
        </a:blip>
        <a:stretch>
          <a:fillRect/>
        </a:stretch>
      </xdr:blipFill>
      <xdr:spPr>
        <a:xfrm>
          <a:off x="13741399" y="735189"/>
          <a:ext cx="520700" cy="503766"/>
        </a:xfrm>
        <a:prstGeom prst="rect">
          <a:avLst/>
        </a:prstGeom>
      </xdr:spPr>
    </xdr:pic>
    <xdr:clientData/>
  </xdr:twoCellAnchor>
  <xdr:twoCellAnchor editAs="oneCell">
    <xdr:from>
      <xdr:col>15</xdr:col>
      <xdr:colOff>454378</xdr:colOff>
      <xdr:row>48</xdr:row>
      <xdr:rowOff>42685</xdr:rowOff>
    </xdr:from>
    <xdr:to>
      <xdr:col>18</xdr:col>
      <xdr:colOff>383822</xdr:colOff>
      <xdr:row>60</xdr:row>
      <xdr:rowOff>42684</xdr:rowOff>
    </xdr:to>
    <xdr:pic>
      <xdr:nvPicPr>
        <xdr:cNvPr id="4" name="Picture 3">
          <a:extLst>
            <a:ext uri="{FF2B5EF4-FFF2-40B4-BE49-F238E27FC236}">
              <a16:creationId xmlns:a16="http://schemas.microsoft.com/office/drawing/2014/main" id="{1071532F-3C13-5D00-701A-0B08F385089E}"/>
            </a:ext>
          </a:extLst>
        </xdr:cNvPr>
        <xdr:cNvPicPr>
          <a:picLocks noChangeAspect="1"/>
        </xdr:cNvPicPr>
      </xdr:nvPicPr>
      <xdr:blipFill>
        <a:blip xmlns:r="http://schemas.openxmlformats.org/officeDocument/2006/relationships" r:embed="rId7"/>
        <a:stretch>
          <a:fillRect/>
        </a:stretch>
      </xdr:blipFill>
      <xdr:spPr>
        <a:xfrm>
          <a:off x="12836878" y="9980435"/>
          <a:ext cx="2405944" cy="2476499"/>
        </a:xfrm>
        <a:prstGeom prst="rect">
          <a:avLst/>
        </a:prstGeom>
      </xdr:spPr>
    </xdr:pic>
    <xdr:clientData/>
  </xdr:twoCellAnchor>
  <xdr:twoCellAnchor>
    <xdr:from>
      <xdr:col>4</xdr:col>
      <xdr:colOff>98073</xdr:colOff>
      <xdr:row>28</xdr:row>
      <xdr:rowOff>154870</xdr:rowOff>
    </xdr:from>
    <xdr:to>
      <xdr:col>15</xdr:col>
      <xdr:colOff>344664</xdr:colOff>
      <xdr:row>34</xdr:row>
      <xdr:rowOff>47053</xdr:rowOff>
    </xdr:to>
    <xdr:grpSp>
      <xdr:nvGrpSpPr>
        <xdr:cNvPr id="10" name="Group 9">
          <a:extLst>
            <a:ext uri="{FF2B5EF4-FFF2-40B4-BE49-F238E27FC236}">
              <a16:creationId xmlns:a16="http://schemas.microsoft.com/office/drawing/2014/main" id="{1A6E4E4E-BCFC-D70B-0921-96E0F25EE937}"/>
            </a:ext>
          </a:extLst>
        </xdr:cNvPr>
        <xdr:cNvGrpSpPr/>
      </xdr:nvGrpSpPr>
      <xdr:grpSpPr>
        <a:xfrm>
          <a:off x="3400073" y="5965120"/>
          <a:ext cx="9327091" cy="1133608"/>
          <a:chOff x="3448263" y="6231307"/>
          <a:chExt cx="9399489" cy="1086092"/>
        </a:xfrm>
      </xdr:grpSpPr>
      <xdr:sp macro="" textlink="">
        <xdr:nvSpPr>
          <xdr:cNvPr id="6" name="TextBox 5">
            <a:extLst>
              <a:ext uri="{FF2B5EF4-FFF2-40B4-BE49-F238E27FC236}">
                <a16:creationId xmlns:a16="http://schemas.microsoft.com/office/drawing/2014/main" id="{DD930C61-BE91-EA73-5313-097224A0C614}"/>
              </a:ext>
            </a:extLst>
          </xdr:cNvPr>
          <xdr:cNvSpPr txBox="1"/>
        </xdr:nvSpPr>
        <xdr:spPr>
          <a:xfrm>
            <a:off x="4661897" y="6355021"/>
            <a:ext cx="8185855" cy="962378"/>
          </a:xfrm>
          <a:prstGeom prst="rect">
            <a:avLst/>
          </a:prstGeom>
          <a:solidFill>
            <a:srgbClr val="F1F3CB">
              <a:alpha val="29804"/>
            </a:srgb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n-US" sz="1600" b="1">
                <a:solidFill>
                  <a:srgbClr val="0A6621"/>
                </a:solidFill>
                <a:latin typeface="Arial" panose="020B0604020202020204" pitchFamily="34" charset="0"/>
                <a:cs typeface="Arial" panose="020B0604020202020204" pitchFamily="34" charset="0"/>
              </a:rPr>
              <a:t>Essa integração busca assegurar que a empresa esteja em conformidade com normativas e padrões internacionais de sustentabilidade, bem como alinhada às expectativas dos investidores, stakeholders e parceiros de negócios. </a:t>
            </a:r>
          </a:p>
        </xdr:txBody>
      </xdr:sp>
      <xdr:pic>
        <xdr:nvPicPr>
          <xdr:cNvPr id="7" name="Picture 6">
            <a:extLst>
              <a:ext uri="{FF2B5EF4-FFF2-40B4-BE49-F238E27FC236}">
                <a16:creationId xmlns:a16="http://schemas.microsoft.com/office/drawing/2014/main" id="{11B90153-8FED-1A02-8D33-412CAA7AD864}"/>
              </a:ext>
            </a:extLst>
          </xdr:cNvPr>
          <xdr:cNvPicPr>
            <a:picLocks noChangeAspect="1"/>
          </xdr:cNvPicPr>
        </xdr:nvPicPr>
        <xdr:blipFill>
          <a:blip xmlns:r="http://schemas.openxmlformats.org/officeDocument/2006/relationships" r:embed="rId8"/>
          <a:stretch>
            <a:fillRect/>
          </a:stretch>
        </xdr:blipFill>
        <xdr:spPr>
          <a:xfrm>
            <a:off x="3448263" y="6231307"/>
            <a:ext cx="1059792" cy="1045633"/>
          </a:xfrm>
          <a:prstGeom prst="rect">
            <a:avLst/>
          </a:prstGeom>
        </xdr:spPr>
      </xdr:pic>
    </xdr:grpSp>
    <xdr:clientData/>
  </xdr:twoCellAnchor>
  <xdr:twoCellAnchor editAs="oneCell">
    <xdr:from>
      <xdr:col>0</xdr:col>
      <xdr:colOff>42332</xdr:colOff>
      <xdr:row>0</xdr:row>
      <xdr:rowOff>98778</xdr:rowOff>
    </xdr:from>
    <xdr:to>
      <xdr:col>5</xdr:col>
      <xdr:colOff>771171</xdr:colOff>
      <xdr:row>4</xdr:row>
      <xdr:rowOff>181026</xdr:rowOff>
    </xdr:to>
    <xdr:pic>
      <xdr:nvPicPr>
        <xdr:cNvPr id="8" name="Picture 7">
          <a:extLst>
            <a:ext uri="{FF2B5EF4-FFF2-40B4-BE49-F238E27FC236}">
              <a16:creationId xmlns:a16="http://schemas.microsoft.com/office/drawing/2014/main" id="{73C0EA18-C72C-D14E-9DE3-668029FF308D}"/>
            </a:ext>
          </a:extLst>
        </xdr:cNvPr>
        <xdr:cNvPicPr>
          <a:picLocks noChangeAspect="1"/>
        </xdr:cNvPicPr>
      </xdr:nvPicPr>
      <xdr:blipFill rotWithShape="1">
        <a:blip xmlns:r="http://schemas.openxmlformats.org/officeDocument/2006/relationships" r:embed="rId9"/>
        <a:srcRect t="43056" b="44192"/>
        <a:stretch/>
      </xdr:blipFill>
      <xdr:spPr>
        <a:xfrm>
          <a:off x="42332" y="493889"/>
          <a:ext cx="4897967" cy="872470"/>
        </a:xfrm>
        <a:prstGeom prst="rect">
          <a:avLst/>
        </a:prstGeom>
      </xdr:spPr>
    </xdr:pic>
    <xdr:clientData/>
  </xdr:twoCellAnchor>
  <xdr:twoCellAnchor editAs="oneCell">
    <xdr:from>
      <xdr:col>0</xdr:col>
      <xdr:colOff>0</xdr:colOff>
      <xdr:row>5</xdr:row>
      <xdr:rowOff>184653</xdr:rowOff>
    </xdr:from>
    <xdr:to>
      <xdr:col>1</xdr:col>
      <xdr:colOff>802317</xdr:colOff>
      <xdr:row>29</xdr:row>
      <xdr:rowOff>46114</xdr:rowOff>
    </xdr:to>
    <xdr:pic>
      <xdr:nvPicPr>
        <xdr:cNvPr id="9" name="Picture 8">
          <a:extLst>
            <a:ext uri="{FF2B5EF4-FFF2-40B4-BE49-F238E27FC236}">
              <a16:creationId xmlns:a16="http://schemas.microsoft.com/office/drawing/2014/main" id="{61148BD6-6040-E942-9049-28F02FB01CF7}"/>
            </a:ext>
          </a:extLst>
        </xdr:cNvPr>
        <xdr:cNvPicPr>
          <a:picLocks noChangeAspect="1"/>
        </xdr:cNvPicPr>
      </xdr:nvPicPr>
      <xdr:blipFill rotWithShape="1">
        <a:blip xmlns:r="http://schemas.openxmlformats.org/officeDocument/2006/relationships" r:embed="rId10"/>
        <a:srcRect l="27273" b="11250"/>
        <a:stretch/>
      </xdr:blipFill>
      <xdr:spPr>
        <a:xfrm rot="10800000">
          <a:off x="0" y="1567542"/>
          <a:ext cx="1634873" cy="4645127"/>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17</xdr:col>
      <xdr:colOff>152400</xdr:colOff>
      <xdr:row>1</xdr:row>
      <xdr:rowOff>177800</xdr:rowOff>
    </xdr:from>
    <xdr:to>
      <xdr:col>17</xdr:col>
      <xdr:colOff>723900</xdr:colOff>
      <xdr:row>4</xdr:row>
      <xdr:rowOff>139700</xdr:rowOff>
    </xdr:to>
    <xdr:pic>
      <xdr:nvPicPr>
        <xdr:cNvPr id="3" name="Graphic 2" descr="Home with solid fill">
          <a:hlinkClick xmlns:r="http://schemas.openxmlformats.org/officeDocument/2006/relationships" r:id="rId1"/>
          <a:extLst>
            <a:ext uri="{FF2B5EF4-FFF2-40B4-BE49-F238E27FC236}">
              <a16:creationId xmlns:a16="http://schemas.microsoft.com/office/drawing/2014/main" id="{5924FBBD-9431-7542-B477-8DF8BC123651}"/>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14185900" y="787400"/>
          <a:ext cx="571500" cy="571500"/>
        </a:xfrm>
        <a:prstGeom prst="rect">
          <a:avLst/>
        </a:prstGeom>
      </xdr:spPr>
    </xdr:pic>
    <xdr:clientData/>
  </xdr:twoCellAnchor>
  <xdr:twoCellAnchor editAs="oneCell">
    <xdr:from>
      <xdr:col>16</xdr:col>
      <xdr:colOff>355600</xdr:colOff>
      <xdr:row>1</xdr:row>
      <xdr:rowOff>190500</xdr:rowOff>
    </xdr:from>
    <xdr:to>
      <xdr:col>17</xdr:col>
      <xdr:colOff>50800</xdr:colOff>
      <xdr:row>4</xdr:row>
      <xdr:rowOff>101600</xdr:rowOff>
    </xdr:to>
    <xdr:pic>
      <xdr:nvPicPr>
        <xdr:cNvPr id="4" name="Graphic 3" descr="List with solid fill">
          <a:hlinkClick xmlns:r="http://schemas.openxmlformats.org/officeDocument/2006/relationships" r:id="rId4"/>
          <a:extLst>
            <a:ext uri="{FF2B5EF4-FFF2-40B4-BE49-F238E27FC236}">
              <a16:creationId xmlns:a16="http://schemas.microsoft.com/office/drawing/2014/main" id="{A7581621-1FAD-AB47-98D1-F4384CE973C3}"/>
            </a:ext>
          </a:extLst>
        </xdr:cNvPr>
        <xdr:cNvPicPr>
          <a:picLocks noChangeAspect="1"/>
        </xdr:cNvPicPr>
      </xdr:nvPicPr>
      <xdr:blipFill>
        <a:blip xmlns:r="http://schemas.openxmlformats.org/officeDocument/2006/relationships" r:embed="rId5">
          <a:extLst>
            <a:ext uri="{96DAC541-7B7A-43D3-8B79-37D633B846F1}">
              <asvg:svgBlip xmlns:asvg="http://schemas.microsoft.com/office/drawing/2016/SVG/main" r:embed="rId6"/>
            </a:ext>
          </a:extLst>
        </a:blip>
        <a:stretch>
          <a:fillRect/>
        </a:stretch>
      </xdr:blipFill>
      <xdr:spPr>
        <a:xfrm>
          <a:off x="13563600" y="800100"/>
          <a:ext cx="520700" cy="520700"/>
        </a:xfrm>
        <a:prstGeom prst="rect">
          <a:avLst/>
        </a:prstGeom>
      </xdr:spPr>
    </xdr:pic>
    <xdr:clientData/>
  </xdr:twoCellAnchor>
  <xdr:twoCellAnchor>
    <xdr:from>
      <xdr:col>4</xdr:col>
      <xdr:colOff>660400</xdr:colOff>
      <xdr:row>82</xdr:row>
      <xdr:rowOff>139700</xdr:rowOff>
    </xdr:from>
    <xdr:to>
      <xdr:col>16</xdr:col>
      <xdr:colOff>330200</xdr:colOff>
      <xdr:row>89</xdr:row>
      <xdr:rowOff>139700</xdr:rowOff>
    </xdr:to>
    <xdr:sp macro="" textlink="">
      <xdr:nvSpPr>
        <xdr:cNvPr id="5" name="TextBox 4">
          <a:extLst>
            <a:ext uri="{FF2B5EF4-FFF2-40B4-BE49-F238E27FC236}">
              <a16:creationId xmlns:a16="http://schemas.microsoft.com/office/drawing/2014/main" id="{BCEC4178-0C40-D9E6-5C39-B946CC009154}"/>
            </a:ext>
          </a:extLst>
        </xdr:cNvPr>
        <xdr:cNvSpPr txBox="1"/>
      </xdr:nvSpPr>
      <xdr:spPr>
        <a:xfrm>
          <a:off x="3962400" y="18948400"/>
          <a:ext cx="9575800" cy="1371600"/>
        </a:xfrm>
        <a:prstGeom prst="rect">
          <a:avLst/>
        </a:prstGeom>
        <a:solidFill>
          <a:srgbClr val="F1F3CB">
            <a:alpha val="29804"/>
          </a:srgb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n-US" sz="1600" b="0">
              <a:solidFill>
                <a:srgbClr val="0A6621"/>
              </a:solidFill>
              <a:latin typeface="Arial" panose="020B0604020202020204" pitchFamily="34" charset="0"/>
              <a:cs typeface="Arial" panose="020B0604020202020204" pitchFamily="34" charset="0"/>
            </a:rPr>
            <a:t>A Melhoramentos preza por um ambiente de trabalho saudável, seguro, com interações respeitosas, no qual todos devem ser tratados com respeito, cordialidade e dignidade. Os compromissos declarados da empresa incluem: não apoiar ou permitir qualquer tipo de trabalho infantil; não pertimir ou apoiar trabalho forçado ou análogo à escravidão; não tolerar nenhum tipo de discriminação de qualquer tipo.  </a:t>
          </a:r>
        </a:p>
      </xdr:txBody>
    </xdr:sp>
    <xdr:clientData/>
  </xdr:twoCellAnchor>
  <xdr:twoCellAnchor editAs="oneCell">
    <xdr:from>
      <xdr:col>2</xdr:col>
      <xdr:colOff>647700</xdr:colOff>
      <xdr:row>81</xdr:row>
      <xdr:rowOff>177800</xdr:rowOff>
    </xdr:from>
    <xdr:to>
      <xdr:col>4</xdr:col>
      <xdr:colOff>673100</xdr:colOff>
      <xdr:row>90</xdr:row>
      <xdr:rowOff>50800</xdr:rowOff>
    </xdr:to>
    <xdr:pic>
      <xdr:nvPicPr>
        <xdr:cNvPr id="6" name="Picture 5">
          <a:extLst>
            <a:ext uri="{FF2B5EF4-FFF2-40B4-BE49-F238E27FC236}">
              <a16:creationId xmlns:a16="http://schemas.microsoft.com/office/drawing/2014/main" id="{E0311788-EE24-612D-8410-9541328756A2}"/>
            </a:ext>
          </a:extLst>
        </xdr:cNvPr>
        <xdr:cNvPicPr>
          <a:picLocks noChangeAspect="1"/>
        </xdr:cNvPicPr>
      </xdr:nvPicPr>
      <xdr:blipFill>
        <a:blip xmlns:r="http://schemas.openxmlformats.org/officeDocument/2006/relationships" r:embed="rId7"/>
        <a:stretch>
          <a:fillRect/>
        </a:stretch>
      </xdr:blipFill>
      <xdr:spPr>
        <a:xfrm>
          <a:off x="2298700" y="18796000"/>
          <a:ext cx="1676400" cy="1638300"/>
        </a:xfrm>
        <a:prstGeom prst="rect">
          <a:avLst/>
        </a:prstGeom>
      </xdr:spPr>
    </xdr:pic>
    <xdr:clientData/>
  </xdr:twoCellAnchor>
  <xdr:twoCellAnchor editAs="oneCell">
    <xdr:from>
      <xdr:col>0</xdr:col>
      <xdr:colOff>42332</xdr:colOff>
      <xdr:row>0</xdr:row>
      <xdr:rowOff>112889</xdr:rowOff>
    </xdr:from>
    <xdr:to>
      <xdr:col>5</xdr:col>
      <xdr:colOff>777521</xdr:colOff>
      <xdr:row>4</xdr:row>
      <xdr:rowOff>195137</xdr:rowOff>
    </xdr:to>
    <xdr:pic>
      <xdr:nvPicPr>
        <xdr:cNvPr id="7" name="Picture 6">
          <a:extLst>
            <a:ext uri="{FF2B5EF4-FFF2-40B4-BE49-F238E27FC236}">
              <a16:creationId xmlns:a16="http://schemas.microsoft.com/office/drawing/2014/main" id="{6925C699-A6ED-2E41-A0A4-F2D925CEFE42}"/>
            </a:ext>
          </a:extLst>
        </xdr:cNvPr>
        <xdr:cNvPicPr>
          <a:picLocks noChangeAspect="1"/>
        </xdr:cNvPicPr>
      </xdr:nvPicPr>
      <xdr:blipFill rotWithShape="1">
        <a:blip xmlns:r="http://schemas.openxmlformats.org/officeDocument/2006/relationships" r:embed="rId8"/>
        <a:srcRect t="43056" b="44192"/>
        <a:stretch/>
      </xdr:blipFill>
      <xdr:spPr>
        <a:xfrm>
          <a:off x="42332" y="508000"/>
          <a:ext cx="4897967" cy="872470"/>
        </a:xfrm>
        <a:prstGeom prst="rect">
          <a:avLst/>
        </a:prstGeom>
      </xdr:spPr>
    </xdr:pic>
    <xdr:clientData/>
  </xdr:twoCellAnchor>
  <xdr:twoCellAnchor editAs="oneCell">
    <xdr:from>
      <xdr:col>0</xdr:col>
      <xdr:colOff>0</xdr:colOff>
      <xdr:row>6</xdr:row>
      <xdr:rowOff>1209</xdr:rowOff>
    </xdr:from>
    <xdr:to>
      <xdr:col>1</xdr:col>
      <xdr:colOff>802317</xdr:colOff>
      <xdr:row>29</xdr:row>
      <xdr:rowOff>60224</xdr:rowOff>
    </xdr:to>
    <xdr:pic>
      <xdr:nvPicPr>
        <xdr:cNvPr id="8" name="Picture 7">
          <a:extLst>
            <a:ext uri="{FF2B5EF4-FFF2-40B4-BE49-F238E27FC236}">
              <a16:creationId xmlns:a16="http://schemas.microsoft.com/office/drawing/2014/main" id="{D7DA5515-6DAB-824B-BC05-4B6401D88D54}"/>
            </a:ext>
          </a:extLst>
        </xdr:cNvPr>
        <xdr:cNvPicPr>
          <a:picLocks noChangeAspect="1"/>
        </xdr:cNvPicPr>
      </xdr:nvPicPr>
      <xdr:blipFill rotWithShape="1">
        <a:blip xmlns:r="http://schemas.openxmlformats.org/officeDocument/2006/relationships" r:embed="rId9"/>
        <a:srcRect l="27273" b="11250"/>
        <a:stretch/>
      </xdr:blipFill>
      <xdr:spPr>
        <a:xfrm rot="10800000">
          <a:off x="0" y="1581653"/>
          <a:ext cx="1634873" cy="4645127"/>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17</xdr:col>
      <xdr:colOff>279400</xdr:colOff>
      <xdr:row>2</xdr:row>
      <xdr:rowOff>38100</xdr:rowOff>
    </xdr:from>
    <xdr:to>
      <xdr:col>18</xdr:col>
      <xdr:colOff>25400</xdr:colOff>
      <xdr:row>5</xdr:row>
      <xdr:rowOff>0</xdr:rowOff>
    </xdr:to>
    <xdr:pic>
      <xdr:nvPicPr>
        <xdr:cNvPr id="3" name="Graphic 2" descr="Home with solid fill">
          <a:hlinkClick xmlns:r="http://schemas.openxmlformats.org/officeDocument/2006/relationships" r:id="rId1"/>
          <a:extLst>
            <a:ext uri="{FF2B5EF4-FFF2-40B4-BE49-F238E27FC236}">
              <a16:creationId xmlns:a16="http://schemas.microsoft.com/office/drawing/2014/main" id="{71047EA3-41B6-A04B-9288-7F30D5CE5325}"/>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14312900" y="850900"/>
          <a:ext cx="571500" cy="571500"/>
        </a:xfrm>
        <a:prstGeom prst="rect">
          <a:avLst/>
        </a:prstGeom>
      </xdr:spPr>
    </xdr:pic>
    <xdr:clientData/>
  </xdr:twoCellAnchor>
  <xdr:twoCellAnchor editAs="oneCell">
    <xdr:from>
      <xdr:col>16</xdr:col>
      <xdr:colOff>482600</xdr:colOff>
      <xdr:row>2</xdr:row>
      <xdr:rowOff>63500</xdr:rowOff>
    </xdr:from>
    <xdr:to>
      <xdr:col>17</xdr:col>
      <xdr:colOff>177800</xdr:colOff>
      <xdr:row>4</xdr:row>
      <xdr:rowOff>177800</xdr:rowOff>
    </xdr:to>
    <xdr:pic>
      <xdr:nvPicPr>
        <xdr:cNvPr id="4" name="Graphic 3" descr="List with solid fill">
          <a:hlinkClick xmlns:r="http://schemas.openxmlformats.org/officeDocument/2006/relationships" r:id="rId4"/>
          <a:extLst>
            <a:ext uri="{FF2B5EF4-FFF2-40B4-BE49-F238E27FC236}">
              <a16:creationId xmlns:a16="http://schemas.microsoft.com/office/drawing/2014/main" id="{93F40B5B-A3AA-B747-BCCD-D28236EB034E}"/>
            </a:ext>
          </a:extLst>
        </xdr:cNvPr>
        <xdr:cNvPicPr>
          <a:picLocks noChangeAspect="1"/>
        </xdr:cNvPicPr>
      </xdr:nvPicPr>
      <xdr:blipFill>
        <a:blip xmlns:r="http://schemas.openxmlformats.org/officeDocument/2006/relationships" r:embed="rId5">
          <a:extLst>
            <a:ext uri="{96DAC541-7B7A-43D3-8B79-37D633B846F1}">
              <asvg:svgBlip xmlns:asvg="http://schemas.microsoft.com/office/drawing/2016/SVG/main" r:embed="rId6"/>
            </a:ext>
          </a:extLst>
        </a:blip>
        <a:stretch>
          <a:fillRect/>
        </a:stretch>
      </xdr:blipFill>
      <xdr:spPr>
        <a:xfrm>
          <a:off x="13690600" y="876300"/>
          <a:ext cx="520700" cy="520700"/>
        </a:xfrm>
        <a:prstGeom prst="rect">
          <a:avLst/>
        </a:prstGeom>
      </xdr:spPr>
    </xdr:pic>
    <xdr:clientData/>
  </xdr:twoCellAnchor>
  <xdr:twoCellAnchor editAs="oneCell">
    <xdr:from>
      <xdr:col>15</xdr:col>
      <xdr:colOff>200025</xdr:colOff>
      <xdr:row>23</xdr:row>
      <xdr:rowOff>1171575</xdr:rowOff>
    </xdr:from>
    <xdr:to>
      <xdr:col>17</xdr:col>
      <xdr:colOff>809625</xdr:colOff>
      <xdr:row>35</xdr:row>
      <xdr:rowOff>48634</xdr:rowOff>
    </xdr:to>
    <xdr:pic>
      <xdr:nvPicPr>
        <xdr:cNvPr id="5" name="Picture 4">
          <a:extLst>
            <a:ext uri="{FF2B5EF4-FFF2-40B4-BE49-F238E27FC236}">
              <a16:creationId xmlns:a16="http://schemas.microsoft.com/office/drawing/2014/main" id="{C4C5C415-7621-C54F-B7CF-B1DA91752E9E}"/>
            </a:ext>
          </a:extLst>
        </xdr:cNvPr>
        <xdr:cNvPicPr>
          <a:picLocks noChangeAspect="1"/>
        </xdr:cNvPicPr>
      </xdr:nvPicPr>
      <xdr:blipFill>
        <a:blip xmlns:r="http://schemas.openxmlformats.org/officeDocument/2006/relationships" r:embed="rId7"/>
        <a:stretch>
          <a:fillRect/>
        </a:stretch>
      </xdr:blipFill>
      <xdr:spPr>
        <a:xfrm>
          <a:off x="12630150" y="6162675"/>
          <a:ext cx="2266950" cy="2277484"/>
        </a:xfrm>
        <a:prstGeom prst="rect">
          <a:avLst/>
        </a:prstGeom>
      </xdr:spPr>
    </xdr:pic>
    <xdr:clientData/>
  </xdr:twoCellAnchor>
  <xdr:twoCellAnchor editAs="oneCell">
    <xdr:from>
      <xdr:col>0</xdr:col>
      <xdr:colOff>42332</xdr:colOff>
      <xdr:row>0</xdr:row>
      <xdr:rowOff>127000</xdr:rowOff>
    </xdr:from>
    <xdr:to>
      <xdr:col>5</xdr:col>
      <xdr:colOff>777521</xdr:colOff>
      <xdr:row>5</xdr:row>
      <xdr:rowOff>6048</xdr:rowOff>
    </xdr:to>
    <xdr:pic>
      <xdr:nvPicPr>
        <xdr:cNvPr id="6" name="Picture 5">
          <a:extLst>
            <a:ext uri="{FF2B5EF4-FFF2-40B4-BE49-F238E27FC236}">
              <a16:creationId xmlns:a16="http://schemas.microsoft.com/office/drawing/2014/main" id="{1826622F-5A40-CE48-96D0-A2E2B326F1DC}"/>
            </a:ext>
          </a:extLst>
        </xdr:cNvPr>
        <xdr:cNvPicPr>
          <a:picLocks noChangeAspect="1"/>
        </xdr:cNvPicPr>
      </xdr:nvPicPr>
      <xdr:blipFill rotWithShape="1">
        <a:blip xmlns:r="http://schemas.openxmlformats.org/officeDocument/2006/relationships" r:embed="rId8"/>
        <a:srcRect t="43056" b="44192"/>
        <a:stretch/>
      </xdr:blipFill>
      <xdr:spPr>
        <a:xfrm>
          <a:off x="42332" y="533400"/>
          <a:ext cx="4862689" cy="895048"/>
        </a:xfrm>
        <a:prstGeom prst="rect">
          <a:avLst/>
        </a:prstGeom>
      </xdr:spPr>
    </xdr:pic>
    <xdr:clientData/>
  </xdr:twoCellAnchor>
  <xdr:twoCellAnchor editAs="oneCell">
    <xdr:from>
      <xdr:col>0</xdr:col>
      <xdr:colOff>0</xdr:colOff>
      <xdr:row>6</xdr:row>
      <xdr:rowOff>15320</xdr:rowOff>
    </xdr:from>
    <xdr:to>
      <xdr:col>1</xdr:col>
      <xdr:colOff>802317</xdr:colOff>
      <xdr:row>23</xdr:row>
      <xdr:rowOff>937935</xdr:rowOff>
    </xdr:to>
    <xdr:pic>
      <xdr:nvPicPr>
        <xdr:cNvPr id="7" name="Picture 6">
          <a:extLst>
            <a:ext uri="{FF2B5EF4-FFF2-40B4-BE49-F238E27FC236}">
              <a16:creationId xmlns:a16="http://schemas.microsoft.com/office/drawing/2014/main" id="{FBA14AEB-52C1-7549-938C-BED8ACA023DC}"/>
            </a:ext>
          </a:extLst>
        </xdr:cNvPr>
        <xdr:cNvPicPr>
          <a:picLocks noChangeAspect="1"/>
        </xdr:cNvPicPr>
      </xdr:nvPicPr>
      <xdr:blipFill rotWithShape="1">
        <a:blip xmlns:r="http://schemas.openxmlformats.org/officeDocument/2006/relationships" r:embed="rId9"/>
        <a:srcRect l="27273" b="11250"/>
        <a:stretch/>
      </xdr:blipFill>
      <xdr:spPr>
        <a:xfrm rot="10800000">
          <a:off x="0" y="1640920"/>
          <a:ext cx="1627817" cy="4770715"/>
        </a:xfrm>
        <a:prstGeom prst="rect">
          <a:avLst/>
        </a:prstGeom>
      </xdr:spPr>
    </xdr:pic>
    <xdr:clientData/>
  </xdr:twoCellAnchor>
  <xdr:twoCellAnchor>
    <xdr:from>
      <xdr:col>6</xdr:col>
      <xdr:colOff>419100</xdr:colOff>
      <xdr:row>26</xdr:row>
      <xdr:rowOff>0</xdr:rowOff>
    </xdr:from>
    <xdr:to>
      <xdr:col>14</xdr:col>
      <xdr:colOff>685800</xdr:colOff>
      <xdr:row>33</xdr:row>
      <xdr:rowOff>76200</xdr:rowOff>
    </xdr:to>
    <xdr:sp macro="" textlink="">
      <xdr:nvSpPr>
        <xdr:cNvPr id="2" name="TextBox 1">
          <a:extLst>
            <a:ext uri="{FF2B5EF4-FFF2-40B4-BE49-F238E27FC236}">
              <a16:creationId xmlns:a16="http://schemas.microsoft.com/office/drawing/2014/main" id="{A61C513E-451C-55E8-32F1-656D78A4B031}"/>
            </a:ext>
          </a:extLst>
        </xdr:cNvPr>
        <xdr:cNvSpPr txBox="1"/>
      </xdr:nvSpPr>
      <xdr:spPr>
        <a:xfrm>
          <a:off x="5372100" y="9486900"/>
          <a:ext cx="6870700" cy="149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algn="l" defTabSz="914400" eaLnBrk="1" fontAlgn="auto" latinLnBrk="0" hangingPunct="1">
            <a:lnSpc>
              <a:spcPct val="100000"/>
            </a:lnSpc>
            <a:spcBef>
              <a:spcPts val="0"/>
            </a:spcBef>
            <a:spcAft>
              <a:spcPts val="0"/>
            </a:spcAft>
            <a:buClrTx/>
            <a:buSzTx/>
            <a:buFontTx/>
            <a:buNone/>
            <a:tabLst/>
            <a:defRPr/>
          </a:pPr>
          <a:endParaRPr lang="en-US" sz="1800" b="1">
            <a:solidFill>
              <a:srgbClr val="F08456"/>
            </a:solidFill>
            <a:latin typeface="Arial" panose="020B0604020202020204" pitchFamily="34" charset="0"/>
            <a:cs typeface="Arial" panose="020B0604020202020204" pitchFamily="34" charset="0"/>
          </a:endParaRPr>
        </a:p>
        <a:p>
          <a:pPr marL="0" marR="0" indent="0" algn="l" defTabSz="914400" eaLnBrk="1" fontAlgn="auto" latinLnBrk="0" hangingPunct="1">
            <a:lnSpc>
              <a:spcPct val="100000"/>
            </a:lnSpc>
            <a:spcBef>
              <a:spcPts val="0"/>
            </a:spcBef>
            <a:spcAft>
              <a:spcPts val="0"/>
            </a:spcAft>
            <a:buClrTx/>
            <a:buSzTx/>
            <a:buFontTx/>
            <a:buNone/>
            <a:tabLst/>
            <a:defRPr/>
          </a:pPr>
          <a:r>
            <a:rPr lang="en-US" sz="1800" b="1">
              <a:solidFill>
                <a:srgbClr val="F08456"/>
              </a:solidFill>
              <a:latin typeface="Arial" panose="020B0604020202020204" pitchFamily="34" charset="0"/>
              <a:cs typeface="Arial" panose="020B0604020202020204" pitchFamily="34" charset="0"/>
            </a:rPr>
            <a:t>Como uma Empresa B certificada, fazemos parte de uma comunidade global de organizações que atendem a elevados padrões de impacto social, ambiental e de governança. </a:t>
          </a:r>
        </a:p>
      </xdr:txBody>
    </xdr:sp>
    <xdr:clientData/>
  </xdr:twoCellAnchor>
  <xdr:twoCellAnchor editAs="oneCell">
    <xdr:from>
      <xdr:col>4</xdr:col>
      <xdr:colOff>685800</xdr:colOff>
      <xdr:row>25</xdr:row>
      <xdr:rowOff>139700</xdr:rowOff>
    </xdr:from>
    <xdr:to>
      <xdr:col>6</xdr:col>
      <xdr:colOff>317500</xdr:colOff>
      <xdr:row>33</xdr:row>
      <xdr:rowOff>101600</xdr:rowOff>
    </xdr:to>
    <xdr:pic>
      <xdr:nvPicPr>
        <xdr:cNvPr id="8" name="Picture 7">
          <a:extLst>
            <a:ext uri="{FF2B5EF4-FFF2-40B4-BE49-F238E27FC236}">
              <a16:creationId xmlns:a16="http://schemas.microsoft.com/office/drawing/2014/main" id="{31E5D8E0-318B-F4C8-FAE1-613C9DF83D24}"/>
            </a:ext>
          </a:extLst>
        </xdr:cNvPr>
        <xdr:cNvPicPr>
          <a:picLocks noChangeAspect="1"/>
        </xdr:cNvPicPr>
      </xdr:nvPicPr>
      <xdr:blipFill>
        <a:blip xmlns:r="http://schemas.openxmlformats.org/officeDocument/2006/relationships" r:embed="rId10"/>
        <a:stretch>
          <a:fillRect/>
        </a:stretch>
      </xdr:blipFill>
      <xdr:spPr>
        <a:xfrm>
          <a:off x="3987800" y="9423400"/>
          <a:ext cx="1282700" cy="1587500"/>
        </a:xfrm>
        <a:prstGeom prst="rect">
          <a:avLst/>
        </a:prstGeom>
      </xdr:spPr>
    </xdr:pic>
    <xdr:clientData/>
  </xdr:twoCellAnchor>
  <xdr:twoCellAnchor>
    <xdr:from>
      <xdr:col>4</xdr:col>
      <xdr:colOff>596900</xdr:colOff>
      <xdr:row>25</xdr:row>
      <xdr:rowOff>25400</xdr:rowOff>
    </xdr:from>
    <xdr:to>
      <xdr:col>15</xdr:col>
      <xdr:colOff>12700</xdr:colOff>
      <xdr:row>34</xdr:row>
      <xdr:rowOff>76200</xdr:rowOff>
    </xdr:to>
    <xdr:sp macro="" textlink="">
      <xdr:nvSpPr>
        <xdr:cNvPr id="11" name="Rectangle 10">
          <a:extLst>
            <a:ext uri="{FF2B5EF4-FFF2-40B4-BE49-F238E27FC236}">
              <a16:creationId xmlns:a16="http://schemas.microsoft.com/office/drawing/2014/main" id="{19318849-C3B8-5856-4990-0CC316347B5F}"/>
            </a:ext>
          </a:extLst>
        </xdr:cNvPr>
        <xdr:cNvSpPr/>
      </xdr:nvSpPr>
      <xdr:spPr>
        <a:xfrm>
          <a:off x="3898900" y="9309100"/>
          <a:ext cx="8496300" cy="1879600"/>
        </a:xfrm>
        <a:prstGeom prst="rect">
          <a:avLst/>
        </a:prstGeom>
        <a:noFill/>
        <a:ln>
          <a:solidFill>
            <a:srgbClr val="EF8353"/>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13.xml><?xml version="1.0" encoding="utf-8"?>
<xdr:wsDr xmlns:xdr="http://schemas.openxmlformats.org/drawingml/2006/spreadsheetDrawing" xmlns:a="http://schemas.openxmlformats.org/drawingml/2006/main">
  <xdr:twoCellAnchor editAs="oneCell">
    <xdr:from>
      <xdr:col>17</xdr:col>
      <xdr:colOff>310445</xdr:colOff>
      <xdr:row>1</xdr:row>
      <xdr:rowOff>193322</xdr:rowOff>
    </xdr:from>
    <xdr:to>
      <xdr:col>18</xdr:col>
      <xdr:colOff>49389</xdr:colOff>
      <xdr:row>4</xdr:row>
      <xdr:rowOff>155223</xdr:rowOff>
    </xdr:to>
    <xdr:pic>
      <xdr:nvPicPr>
        <xdr:cNvPr id="3" name="Graphic 2" descr="Home with solid fill">
          <a:hlinkClick xmlns:r="http://schemas.openxmlformats.org/officeDocument/2006/relationships" r:id="rId1"/>
          <a:extLst>
            <a:ext uri="{FF2B5EF4-FFF2-40B4-BE49-F238E27FC236}">
              <a16:creationId xmlns:a16="http://schemas.microsoft.com/office/drawing/2014/main" id="{8F164BD7-05C7-7A40-A628-31BCC290E8ED}"/>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14463889" y="785989"/>
          <a:ext cx="571500" cy="554567"/>
        </a:xfrm>
        <a:prstGeom prst="rect">
          <a:avLst/>
        </a:prstGeom>
      </xdr:spPr>
    </xdr:pic>
    <xdr:clientData/>
  </xdr:twoCellAnchor>
  <xdr:twoCellAnchor editAs="oneCell">
    <xdr:from>
      <xdr:col>16</xdr:col>
      <xdr:colOff>596900</xdr:colOff>
      <xdr:row>2</xdr:row>
      <xdr:rowOff>15523</xdr:rowOff>
    </xdr:from>
    <xdr:to>
      <xdr:col>17</xdr:col>
      <xdr:colOff>292101</xdr:colOff>
      <xdr:row>4</xdr:row>
      <xdr:rowOff>124179</xdr:rowOff>
    </xdr:to>
    <xdr:pic>
      <xdr:nvPicPr>
        <xdr:cNvPr id="4" name="Graphic 3" descr="List with solid fill">
          <a:hlinkClick xmlns:r="http://schemas.openxmlformats.org/officeDocument/2006/relationships" r:id="rId4"/>
          <a:extLst>
            <a:ext uri="{FF2B5EF4-FFF2-40B4-BE49-F238E27FC236}">
              <a16:creationId xmlns:a16="http://schemas.microsoft.com/office/drawing/2014/main" id="{0931C95B-BDDE-644C-8A21-66BEC7A61B5D}"/>
            </a:ext>
          </a:extLst>
        </xdr:cNvPr>
        <xdr:cNvPicPr>
          <a:picLocks noChangeAspect="1"/>
        </xdr:cNvPicPr>
      </xdr:nvPicPr>
      <xdr:blipFill>
        <a:blip xmlns:r="http://schemas.openxmlformats.org/officeDocument/2006/relationships" r:embed="rId5">
          <a:extLst>
            <a:ext uri="{96DAC541-7B7A-43D3-8B79-37D633B846F1}">
              <asvg:svgBlip xmlns:asvg="http://schemas.microsoft.com/office/drawing/2016/SVG/main" r:embed="rId6"/>
            </a:ext>
          </a:extLst>
        </a:blip>
        <a:stretch>
          <a:fillRect/>
        </a:stretch>
      </xdr:blipFill>
      <xdr:spPr>
        <a:xfrm>
          <a:off x="13917789" y="805745"/>
          <a:ext cx="527756" cy="503767"/>
        </a:xfrm>
        <a:prstGeom prst="rect">
          <a:avLst/>
        </a:prstGeom>
      </xdr:spPr>
    </xdr:pic>
    <xdr:clientData/>
  </xdr:twoCellAnchor>
  <xdr:twoCellAnchor>
    <xdr:from>
      <xdr:col>2</xdr:col>
      <xdr:colOff>723900</xdr:colOff>
      <xdr:row>53</xdr:row>
      <xdr:rowOff>152399</xdr:rowOff>
    </xdr:from>
    <xdr:to>
      <xdr:col>16</xdr:col>
      <xdr:colOff>609600</xdr:colOff>
      <xdr:row>61</xdr:row>
      <xdr:rowOff>111124</xdr:rowOff>
    </xdr:to>
    <xdr:sp macro="" textlink="">
      <xdr:nvSpPr>
        <xdr:cNvPr id="5" name="TextBox 4">
          <a:extLst>
            <a:ext uri="{FF2B5EF4-FFF2-40B4-BE49-F238E27FC236}">
              <a16:creationId xmlns:a16="http://schemas.microsoft.com/office/drawing/2014/main" id="{27993005-8155-79CD-4C32-F65D37131B84}"/>
            </a:ext>
            <a:ext uri="{147F2762-F138-4A5C-976F-8EAC2B608ADB}">
              <a16:predDERef xmlns:a16="http://schemas.microsoft.com/office/drawing/2014/main" pred="{0931C95B-BDDE-644C-8A21-66BEC7A61B5D}"/>
            </a:ext>
          </a:extLst>
        </xdr:cNvPr>
        <xdr:cNvSpPr txBox="1"/>
      </xdr:nvSpPr>
      <xdr:spPr>
        <a:xfrm>
          <a:off x="2374900" y="11353799"/>
          <a:ext cx="11442700" cy="1584325"/>
        </a:xfrm>
        <a:prstGeom prst="rect">
          <a:avLst/>
        </a:prstGeom>
        <a:solidFill>
          <a:srgbClr val="F1F3CB">
            <a:alpha val="32000"/>
          </a:srgb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300" b="1">
              <a:solidFill>
                <a:srgbClr val="0A6621"/>
              </a:solidFill>
              <a:effectLst/>
              <a:latin typeface="Arial" panose="020B0604020202020204" pitchFamily="34" charset="0"/>
              <a:ea typeface="+mn-ea"/>
              <a:cs typeface="Arial" panose="020B0604020202020204" pitchFamily="34" charset="0"/>
            </a:rPr>
            <a:t>Como detalhado no Código de Ética e Conduta, na Política de Apuração de Denúncias e Consultas e no site da Melhoramentos, as queixas e denúncias podem chegar ao conhecimento dos diretores / Comitê de Ética pelos seguintes caminhos: </a:t>
          </a:r>
        </a:p>
        <a:p>
          <a:endParaRPr lang="en-US" sz="1300">
            <a:solidFill>
              <a:srgbClr val="0A6621"/>
            </a:solidFill>
            <a:effectLst/>
            <a:latin typeface="Arial" panose="020B0604020202020204" pitchFamily="34" charset="0"/>
            <a:ea typeface="+mn-ea"/>
            <a:cs typeface="Arial" panose="020B0604020202020204" pitchFamily="34" charset="0"/>
          </a:endParaRPr>
        </a:p>
        <a:p>
          <a:r>
            <a:rPr lang="en-US" sz="1300">
              <a:solidFill>
                <a:srgbClr val="0A6621"/>
              </a:solidFill>
              <a:effectLst/>
              <a:latin typeface="Arial" panose="020B0604020202020204" pitchFamily="34" charset="0"/>
              <a:ea typeface="+mn-ea"/>
              <a:cs typeface="Arial" panose="020B0604020202020204" pitchFamily="34" charset="0"/>
            </a:rPr>
            <a:t>          </a:t>
          </a:r>
          <a:r>
            <a:rPr lang="en-US" sz="1300" b="1">
              <a:solidFill>
                <a:srgbClr val="0A6621"/>
              </a:solidFill>
              <a:effectLst/>
              <a:latin typeface="Arial" panose="020B0604020202020204" pitchFamily="34" charset="0"/>
              <a:ea typeface="+mn-ea"/>
              <a:cs typeface="Arial" panose="020B0604020202020204" pitchFamily="34" charset="0"/>
            </a:rPr>
            <a:t>1.</a:t>
          </a:r>
          <a:r>
            <a:rPr lang="en-US" sz="1300">
              <a:solidFill>
                <a:srgbClr val="0A6621"/>
              </a:solidFill>
              <a:effectLst/>
              <a:latin typeface="Arial" panose="020B0604020202020204" pitchFamily="34" charset="0"/>
              <a:ea typeface="+mn-ea"/>
              <a:cs typeface="Arial" panose="020B0604020202020204" pitchFamily="34" charset="0"/>
            </a:rPr>
            <a:t> Queixas/denúncias feitas por colaboradores ou outros stakeholders diretamente para os diretores.</a:t>
          </a:r>
        </a:p>
        <a:p>
          <a:r>
            <a:rPr lang="en-US" sz="1300">
              <a:solidFill>
                <a:srgbClr val="0A6621"/>
              </a:solidFill>
              <a:effectLst/>
              <a:latin typeface="Arial" panose="020B0604020202020204" pitchFamily="34" charset="0"/>
              <a:ea typeface="+mn-ea"/>
              <a:cs typeface="Arial" panose="020B0604020202020204" pitchFamily="34" charset="0"/>
            </a:rPr>
            <a:t>          </a:t>
          </a:r>
          <a:r>
            <a:rPr lang="en-US" sz="1300" b="1">
              <a:solidFill>
                <a:srgbClr val="0A6621"/>
              </a:solidFill>
              <a:effectLst/>
              <a:latin typeface="Arial" panose="020B0604020202020204" pitchFamily="34" charset="0"/>
              <a:ea typeface="+mn-ea"/>
              <a:cs typeface="Arial" panose="020B0604020202020204" pitchFamily="34" charset="0"/>
            </a:rPr>
            <a:t>2.</a:t>
          </a:r>
          <a:r>
            <a:rPr lang="en-US" sz="1300">
              <a:solidFill>
                <a:srgbClr val="0A6621"/>
              </a:solidFill>
              <a:effectLst/>
              <a:latin typeface="Arial" panose="020B0604020202020204" pitchFamily="34" charset="0"/>
              <a:ea typeface="+mn-ea"/>
              <a:cs typeface="Arial" panose="020B0604020202020204" pitchFamily="34" charset="0"/>
            </a:rPr>
            <a:t> Queixas/denúncias de colaboradores feitas a seus gestores ou para o RH, que por sua vez, as transmitem para os diretores</a:t>
          </a:r>
        </a:p>
        <a:p>
          <a:r>
            <a:rPr lang="en-US" sz="1300" b="1">
              <a:solidFill>
                <a:srgbClr val="0A6621"/>
              </a:solidFill>
              <a:effectLst/>
              <a:latin typeface="Arial" panose="020B0604020202020204" pitchFamily="34" charset="0"/>
              <a:ea typeface="+mn-ea"/>
              <a:cs typeface="Arial" panose="020B0604020202020204" pitchFamily="34" charset="0"/>
            </a:rPr>
            <a:t>          3.</a:t>
          </a:r>
          <a:r>
            <a:rPr lang="en-US" sz="1300">
              <a:solidFill>
                <a:srgbClr val="0A6621"/>
              </a:solidFill>
              <a:effectLst/>
              <a:latin typeface="Arial" panose="020B0604020202020204" pitchFamily="34" charset="0"/>
              <a:ea typeface="+mn-ea"/>
              <a:cs typeface="Arial" panose="020B0604020202020204" pitchFamily="34" charset="0"/>
            </a:rPr>
            <a:t> Utilização do Canal de Denúncias, por telefone ou internet, conforme dados disponibilizados no site</a:t>
          </a:r>
        </a:p>
        <a:p>
          <a:r>
            <a:rPr lang="en-US" sz="1300">
              <a:solidFill>
                <a:srgbClr val="0A6621"/>
              </a:solidFill>
              <a:effectLst/>
              <a:latin typeface="Arial" panose="020B0604020202020204" pitchFamily="34" charset="0"/>
              <a:ea typeface="+mn-ea"/>
              <a:cs typeface="Arial" panose="020B0604020202020204" pitchFamily="34" charset="0"/>
            </a:rPr>
            <a:t>          </a:t>
          </a:r>
          <a:r>
            <a:rPr lang="en-US" sz="1300" b="1">
              <a:solidFill>
                <a:srgbClr val="0A6621"/>
              </a:solidFill>
              <a:effectLst/>
              <a:latin typeface="Arial" panose="020B0604020202020204" pitchFamily="34" charset="0"/>
              <a:ea typeface="+mn-ea"/>
              <a:cs typeface="Arial" panose="020B0604020202020204" pitchFamily="34" charset="0"/>
            </a:rPr>
            <a:t>4.</a:t>
          </a:r>
          <a:r>
            <a:rPr lang="en-US" sz="1300">
              <a:solidFill>
                <a:srgbClr val="0A6621"/>
              </a:solidFill>
              <a:effectLst/>
              <a:latin typeface="Arial" panose="020B0604020202020204" pitchFamily="34" charset="0"/>
              <a:ea typeface="+mn-ea"/>
              <a:cs typeface="Arial" panose="020B0604020202020204" pitchFamily="34" charset="0"/>
            </a:rPr>
            <a:t> Ouvidoria. </a:t>
          </a:r>
          <a:endParaRPr lang="en-US" sz="1100">
            <a:solidFill>
              <a:srgbClr val="0A6621"/>
            </a:solidFill>
          </a:endParaRPr>
        </a:p>
      </xdr:txBody>
    </xdr:sp>
    <xdr:clientData/>
  </xdr:twoCellAnchor>
  <xdr:twoCellAnchor editAs="oneCell">
    <xdr:from>
      <xdr:col>12</xdr:col>
      <xdr:colOff>256117</xdr:colOff>
      <xdr:row>36</xdr:row>
      <xdr:rowOff>70819</xdr:rowOff>
    </xdr:from>
    <xdr:to>
      <xdr:col>13</xdr:col>
      <xdr:colOff>9838</xdr:colOff>
      <xdr:row>38</xdr:row>
      <xdr:rowOff>100365</xdr:rowOff>
    </xdr:to>
    <xdr:pic>
      <xdr:nvPicPr>
        <xdr:cNvPr id="6" name="Picture 5">
          <a:extLst>
            <a:ext uri="{FF2B5EF4-FFF2-40B4-BE49-F238E27FC236}">
              <a16:creationId xmlns:a16="http://schemas.microsoft.com/office/drawing/2014/main" id="{DE64225A-D917-B994-26D3-1BF3A760FA9D}"/>
            </a:ext>
          </a:extLst>
        </xdr:cNvPr>
        <xdr:cNvPicPr>
          <a:picLocks noChangeAspect="1"/>
        </xdr:cNvPicPr>
      </xdr:nvPicPr>
      <xdr:blipFill>
        <a:blip xmlns:r="http://schemas.openxmlformats.org/officeDocument/2006/relationships" r:embed="rId7"/>
        <a:stretch>
          <a:fillRect/>
        </a:stretch>
      </xdr:blipFill>
      <xdr:spPr>
        <a:xfrm>
          <a:off x="10246784" y="7394486"/>
          <a:ext cx="586276" cy="452879"/>
        </a:xfrm>
        <a:prstGeom prst="rect">
          <a:avLst/>
        </a:prstGeom>
      </xdr:spPr>
    </xdr:pic>
    <xdr:clientData/>
  </xdr:twoCellAnchor>
  <xdr:twoCellAnchor>
    <xdr:from>
      <xdr:col>2</xdr:col>
      <xdr:colOff>25400</xdr:colOff>
      <xdr:row>82</xdr:row>
      <xdr:rowOff>0</xdr:rowOff>
    </xdr:from>
    <xdr:to>
      <xdr:col>17</xdr:col>
      <xdr:colOff>762000</xdr:colOff>
      <xdr:row>89</xdr:row>
      <xdr:rowOff>21001</xdr:rowOff>
    </xdr:to>
    <xdr:grpSp>
      <xdr:nvGrpSpPr>
        <xdr:cNvPr id="9" name="Group 8">
          <a:extLst>
            <a:ext uri="{FF2B5EF4-FFF2-40B4-BE49-F238E27FC236}">
              <a16:creationId xmlns:a16="http://schemas.microsoft.com/office/drawing/2014/main" id="{C9ED5A5A-0F7E-0A63-8E04-397098EEEE28}"/>
            </a:ext>
          </a:extLst>
        </xdr:cNvPr>
        <xdr:cNvGrpSpPr/>
      </xdr:nvGrpSpPr>
      <xdr:grpSpPr>
        <a:xfrm>
          <a:off x="1688646" y="16940893"/>
          <a:ext cx="13183961" cy="1830751"/>
          <a:chOff x="1638300" y="17360900"/>
          <a:chExt cx="13169900" cy="1951401"/>
        </a:xfrm>
      </xdr:grpSpPr>
      <xdr:pic>
        <xdr:nvPicPr>
          <xdr:cNvPr id="8" name="Picture 7">
            <a:extLst>
              <a:ext uri="{FF2B5EF4-FFF2-40B4-BE49-F238E27FC236}">
                <a16:creationId xmlns:a16="http://schemas.microsoft.com/office/drawing/2014/main" id="{D71734EE-06C1-3AEE-E849-FE7FA09A472F}"/>
              </a:ext>
            </a:extLst>
          </xdr:cNvPr>
          <xdr:cNvPicPr>
            <a:picLocks noChangeAspect="1"/>
          </xdr:cNvPicPr>
        </xdr:nvPicPr>
        <xdr:blipFill rotWithShape="1">
          <a:blip xmlns:r="http://schemas.openxmlformats.org/officeDocument/2006/relationships" r:embed="rId8"/>
          <a:srcRect r="1634"/>
          <a:stretch>
            <a:fillRect/>
          </a:stretch>
        </xdr:blipFill>
        <xdr:spPr>
          <a:xfrm>
            <a:off x="1638300" y="17360900"/>
            <a:ext cx="7645400" cy="1951401"/>
          </a:xfrm>
          <a:prstGeom prst="rect">
            <a:avLst/>
          </a:prstGeom>
        </xdr:spPr>
      </xdr:pic>
      <xdr:sp macro="" textlink="">
        <xdr:nvSpPr>
          <xdr:cNvPr id="7" name="Rectangle 6">
            <a:extLst>
              <a:ext uri="{FF2B5EF4-FFF2-40B4-BE49-F238E27FC236}">
                <a16:creationId xmlns:a16="http://schemas.microsoft.com/office/drawing/2014/main" id="{2C3396CD-0A5C-161B-CB6E-409A9A5A508B}"/>
              </a:ext>
            </a:extLst>
          </xdr:cNvPr>
          <xdr:cNvSpPr/>
        </xdr:nvSpPr>
        <xdr:spPr>
          <a:xfrm>
            <a:off x="9283700" y="17449800"/>
            <a:ext cx="5524500" cy="1752600"/>
          </a:xfrm>
          <a:prstGeom prst="rect">
            <a:avLst/>
          </a:prstGeom>
          <a:solidFill>
            <a:srgbClr val="EDF1C9"/>
          </a:solidFill>
          <a:ln>
            <a:solidFill>
              <a:srgbClr val="EBF1CB"/>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clientData/>
  </xdr:twoCellAnchor>
  <xdr:twoCellAnchor editAs="oneCell">
    <xdr:from>
      <xdr:col>0</xdr:col>
      <xdr:colOff>42332</xdr:colOff>
      <xdr:row>0</xdr:row>
      <xdr:rowOff>84666</xdr:rowOff>
    </xdr:from>
    <xdr:to>
      <xdr:col>5</xdr:col>
      <xdr:colOff>742243</xdr:colOff>
      <xdr:row>4</xdr:row>
      <xdr:rowOff>189492</xdr:rowOff>
    </xdr:to>
    <xdr:pic>
      <xdr:nvPicPr>
        <xdr:cNvPr id="10" name="Picture 9">
          <a:extLst>
            <a:ext uri="{FF2B5EF4-FFF2-40B4-BE49-F238E27FC236}">
              <a16:creationId xmlns:a16="http://schemas.microsoft.com/office/drawing/2014/main" id="{E21CFF0D-A2A8-6F44-9C13-8D8772C1E7B5}"/>
            </a:ext>
          </a:extLst>
        </xdr:cNvPr>
        <xdr:cNvPicPr>
          <a:picLocks noChangeAspect="1"/>
        </xdr:cNvPicPr>
      </xdr:nvPicPr>
      <xdr:blipFill rotWithShape="1">
        <a:blip xmlns:r="http://schemas.openxmlformats.org/officeDocument/2006/relationships" r:embed="rId9"/>
        <a:srcRect t="43056" b="44192"/>
        <a:stretch/>
      </xdr:blipFill>
      <xdr:spPr>
        <a:xfrm>
          <a:off x="42332" y="479777"/>
          <a:ext cx="4862689" cy="895048"/>
        </a:xfrm>
        <a:prstGeom prst="rect">
          <a:avLst/>
        </a:prstGeom>
      </xdr:spPr>
    </xdr:pic>
    <xdr:clientData/>
  </xdr:twoCellAnchor>
  <xdr:twoCellAnchor editAs="oneCell">
    <xdr:from>
      <xdr:col>0</xdr:col>
      <xdr:colOff>0</xdr:colOff>
      <xdr:row>6</xdr:row>
      <xdr:rowOff>6853</xdr:rowOff>
    </xdr:from>
    <xdr:to>
      <xdr:col>1</xdr:col>
      <xdr:colOff>795261</xdr:colOff>
      <xdr:row>29</xdr:row>
      <xdr:rowOff>191457</xdr:rowOff>
    </xdr:to>
    <xdr:pic>
      <xdr:nvPicPr>
        <xdr:cNvPr id="11" name="Picture 10">
          <a:extLst>
            <a:ext uri="{FF2B5EF4-FFF2-40B4-BE49-F238E27FC236}">
              <a16:creationId xmlns:a16="http://schemas.microsoft.com/office/drawing/2014/main" id="{4B865713-178F-0B45-B49F-A6EB46114719}"/>
            </a:ext>
          </a:extLst>
        </xdr:cNvPr>
        <xdr:cNvPicPr>
          <a:picLocks noChangeAspect="1"/>
        </xdr:cNvPicPr>
      </xdr:nvPicPr>
      <xdr:blipFill rotWithShape="1">
        <a:blip xmlns:r="http://schemas.openxmlformats.org/officeDocument/2006/relationships" r:embed="rId10"/>
        <a:srcRect l="27273" b="11250"/>
        <a:stretch/>
      </xdr:blipFill>
      <xdr:spPr>
        <a:xfrm rot="10800000">
          <a:off x="0" y="1587297"/>
          <a:ext cx="1627817" cy="4770715"/>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17</xdr:col>
      <xdr:colOff>266700</xdr:colOff>
      <xdr:row>1</xdr:row>
      <xdr:rowOff>139700</xdr:rowOff>
    </xdr:from>
    <xdr:to>
      <xdr:col>18</xdr:col>
      <xdr:colOff>12700</xdr:colOff>
      <xdr:row>4</xdr:row>
      <xdr:rowOff>101600</xdr:rowOff>
    </xdr:to>
    <xdr:pic>
      <xdr:nvPicPr>
        <xdr:cNvPr id="3" name="Graphic 2" descr="Home with solid fill">
          <a:hlinkClick xmlns:r="http://schemas.openxmlformats.org/officeDocument/2006/relationships" r:id="rId1"/>
          <a:extLst>
            <a:ext uri="{FF2B5EF4-FFF2-40B4-BE49-F238E27FC236}">
              <a16:creationId xmlns:a16="http://schemas.microsoft.com/office/drawing/2014/main" id="{1D48E96C-DAD7-FB43-829A-0129117D2B89}"/>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14960600" y="749300"/>
          <a:ext cx="571500" cy="571500"/>
        </a:xfrm>
        <a:prstGeom prst="rect">
          <a:avLst/>
        </a:prstGeom>
      </xdr:spPr>
    </xdr:pic>
    <xdr:clientData/>
  </xdr:twoCellAnchor>
  <xdr:twoCellAnchor editAs="oneCell">
    <xdr:from>
      <xdr:col>16</xdr:col>
      <xdr:colOff>533400</xdr:colOff>
      <xdr:row>1</xdr:row>
      <xdr:rowOff>152400</xdr:rowOff>
    </xdr:from>
    <xdr:to>
      <xdr:col>17</xdr:col>
      <xdr:colOff>228600</xdr:colOff>
      <xdr:row>4</xdr:row>
      <xdr:rowOff>63500</xdr:rowOff>
    </xdr:to>
    <xdr:pic>
      <xdr:nvPicPr>
        <xdr:cNvPr id="4" name="Graphic 3" descr="List with solid fill">
          <a:hlinkClick xmlns:r="http://schemas.openxmlformats.org/officeDocument/2006/relationships" r:id="rId4"/>
          <a:extLst>
            <a:ext uri="{FF2B5EF4-FFF2-40B4-BE49-F238E27FC236}">
              <a16:creationId xmlns:a16="http://schemas.microsoft.com/office/drawing/2014/main" id="{EA7B0498-C9F7-624D-AB28-B42875EE7395}"/>
            </a:ext>
          </a:extLst>
        </xdr:cNvPr>
        <xdr:cNvPicPr>
          <a:picLocks noChangeAspect="1"/>
        </xdr:cNvPicPr>
      </xdr:nvPicPr>
      <xdr:blipFill>
        <a:blip xmlns:r="http://schemas.openxmlformats.org/officeDocument/2006/relationships" r:embed="rId5">
          <a:extLst>
            <a:ext uri="{96DAC541-7B7A-43D3-8B79-37D633B846F1}">
              <asvg:svgBlip xmlns:asvg="http://schemas.microsoft.com/office/drawing/2016/SVG/main" r:embed="rId6"/>
            </a:ext>
          </a:extLst>
        </a:blip>
        <a:stretch>
          <a:fillRect/>
        </a:stretch>
      </xdr:blipFill>
      <xdr:spPr>
        <a:xfrm>
          <a:off x="14401800" y="762000"/>
          <a:ext cx="520700" cy="520700"/>
        </a:xfrm>
        <a:prstGeom prst="rect">
          <a:avLst/>
        </a:prstGeom>
      </xdr:spPr>
    </xdr:pic>
    <xdr:clientData/>
  </xdr:twoCellAnchor>
  <xdr:twoCellAnchor editAs="oneCell">
    <xdr:from>
      <xdr:col>12</xdr:col>
      <xdr:colOff>152400</xdr:colOff>
      <xdr:row>19</xdr:row>
      <xdr:rowOff>88900</xdr:rowOff>
    </xdr:from>
    <xdr:to>
      <xdr:col>12</xdr:col>
      <xdr:colOff>730738</xdr:colOff>
      <xdr:row>21</xdr:row>
      <xdr:rowOff>152401</xdr:rowOff>
    </xdr:to>
    <xdr:pic>
      <xdr:nvPicPr>
        <xdr:cNvPr id="5" name="Picture 4">
          <a:extLst>
            <a:ext uri="{FF2B5EF4-FFF2-40B4-BE49-F238E27FC236}">
              <a16:creationId xmlns:a16="http://schemas.microsoft.com/office/drawing/2014/main" id="{10EF0260-209D-B84C-97DE-28622485FE4F}"/>
            </a:ext>
          </a:extLst>
        </xdr:cNvPr>
        <xdr:cNvPicPr>
          <a:picLocks noChangeAspect="1"/>
        </xdr:cNvPicPr>
      </xdr:nvPicPr>
      <xdr:blipFill>
        <a:blip xmlns:r="http://schemas.openxmlformats.org/officeDocument/2006/relationships" r:embed="rId7"/>
        <a:stretch>
          <a:fillRect/>
        </a:stretch>
      </xdr:blipFill>
      <xdr:spPr>
        <a:xfrm>
          <a:off x="10718800" y="3987800"/>
          <a:ext cx="578338" cy="469900"/>
        </a:xfrm>
        <a:prstGeom prst="rect">
          <a:avLst/>
        </a:prstGeom>
      </xdr:spPr>
    </xdr:pic>
    <xdr:clientData/>
  </xdr:twoCellAnchor>
  <xdr:twoCellAnchor editAs="oneCell">
    <xdr:from>
      <xdr:col>0</xdr:col>
      <xdr:colOff>42332</xdr:colOff>
      <xdr:row>0</xdr:row>
      <xdr:rowOff>79375</xdr:rowOff>
    </xdr:from>
    <xdr:to>
      <xdr:col>5</xdr:col>
      <xdr:colOff>75493</xdr:colOff>
      <xdr:row>4</xdr:row>
      <xdr:rowOff>171501</xdr:rowOff>
    </xdr:to>
    <xdr:pic>
      <xdr:nvPicPr>
        <xdr:cNvPr id="6" name="Picture 5">
          <a:extLst>
            <a:ext uri="{FF2B5EF4-FFF2-40B4-BE49-F238E27FC236}">
              <a16:creationId xmlns:a16="http://schemas.microsoft.com/office/drawing/2014/main" id="{11217D4D-8760-E844-A4AE-8C5D7A624E71}"/>
            </a:ext>
          </a:extLst>
        </xdr:cNvPr>
        <xdr:cNvPicPr>
          <a:picLocks noChangeAspect="1"/>
        </xdr:cNvPicPr>
      </xdr:nvPicPr>
      <xdr:blipFill rotWithShape="1">
        <a:blip xmlns:r="http://schemas.openxmlformats.org/officeDocument/2006/relationships" r:embed="rId8"/>
        <a:srcRect t="43056" b="44192"/>
        <a:stretch/>
      </xdr:blipFill>
      <xdr:spPr>
        <a:xfrm>
          <a:off x="42332" y="492125"/>
          <a:ext cx="4827411" cy="917626"/>
        </a:xfrm>
        <a:prstGeom prst="rect">
          <a:avLst/>
        </a:prstGeom>
      </xdr:spPr>
    </xdr:pic>
    <xdr:clientData/>
  </xdr:twoCellAnchor>
  <xdr:twoCellAnchor editAs="oneCell">
    <xdr:from>
      <xdr:col>0</xdr:col>
      <xdr:colOff>0</xdr:colOff>
      <xdr:row>5</xdr:row>
      <xdr:rowOff>188887</xdr:rowOff>
    </xdr:from>
    <xdr:to>
      <xdr:col>1</xdr:col>
      <xdr:colOff>795261</xdr:colOff>
      <xdr:row>29</xdr:row>
      <xdr:rowOff>21066</xdr:rowOff>
    </xdr:to>
    <xdr:pic>
      <xdr:nvPicPr>
        <xdr:cNvPr id="7" name="Picture 6">
          <a:extLst>
            <a:ext uri="{FF2B5EF4-FFF2-40B4-BE49-F238E27FC236}">
              <a16:creationId xmlns:a16="http://schemas.microsoft.com/office/drawing/2014/main" id="{2B4C7155-5B2B-DD43-840F-2F3C2FF8921C}"/>
            </a:ext>
          </a:extLst>
        </xdr:cNvPr>
        <xdr:cNvPicPr>
          <a:picLocks noChangeAspect="1"/>
        </xdr:cNvPicPr>
      </xdr:nvPicPr>
      <xdr:blipFill rotWithShape="1">
        <a:blip xmlns:r="http://schemas.openxmlformats.org/officeDocument/2006/relationships" r:embed="rId9"/>
        <a:srcRect l="27273" b="11250"/>
        <a:stretch/>
      </xdr:blipFill>
      <xdr:spPr>
        <a:xfrm rot="10800000">
          <a:off x="0" y="1633512"/>
          <a:ext cx="1620761" cy="4896304"/>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17</xdr:col>
      <xdr:colOff>2368550</xdr:colOff>
      <xdr:row>2</xdr:row>
      <xdr:rowOff>177800</xdr:rowOff>
    </xdr:from>
    <xdr:to>
      <xdr:col>18</xdr:col>
      <xdr:colOff>19050</xdr:colOff>
      <xdr:row>5</xdr:row>
      <xdr:rowOff>139700</xdr:rowOff>
    </xdr:to>
    <xdr:pic>
      <xdr:nvPicPr>
        <xdr:cNvPr id="3" name="Graphic 2" descr="Home with solid fill">
          <a:hlinkClick xmlns:r="http://schemas.openxmlformats.org/officeDocument/2006/relationships" r:id="rId1"/>
          <a:extLst>
            <a:ext uri="{FF2B5EF4-FFF2-40B4-BE49-F238E27FC236}">
              <a16:creationId xmlns:a16="http://schemas.microsoft.com/office/drawing/2014/main" id="{E073741C-419B-49A5-B84A-2EF3944B5DBE}"/>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16719550" y="584200"/>
          <a:ext cx="571500" cy="571500"/>
        </a:xfrm>
        <a:prstGeom prst="rect">
          <a:avLst/>
        </a:prstGeom>
      </xdr:spPr>
    </xdr:pic>
    <xdr:clientData/>
  </xdr:twoCellAnchor>
  <xdr:twoCellAnchor editAs="oneCell">
    <xdr:from>
      <xdr:col>17</xdr:col>
      <xdr:colOff>1835150</xdr:colOff>
      <xdr:row>2</xdr:row>
      <xdr:rowOff>187325</xdr:rowOff>
    </xdr:from>
    <xdr:to>
      <xdr:col>17</xdr:col>
      <xdr:colOff>2355850</xdr:colOff>
      <xdr:row>5</xdr:row>
      <xdr:rowOff>98425</xdr:rowOff>
    </xdr:to>
    <xdr:pic>
      <xdr:nvPicPr>
        <xdr:cNvPr id="4" name="Graphic 3" descr="List with solid fill">
          <a:hlinkClick xmlns:r="http://schemas.openxmlformats.org/officeDocument/2006/relationships" r:id="rId4"/>
          <a:extLst>
            <a:ext uri="{FF2B5EF4-FFF2-40B4-BE49-F238E27FC236}">
              <a16:creationId xmlns:a16="http://schemas.microsoft.com/office/drawing/2014/main" id="{B9C2DE42-D1D6-4940-8BFB-EE322C956885}"/>
            </a:ext>
          </a:extLst>
        </xdr:cNvPr>
        <xdr:cNvPicPr>
          <a:picLocks noChangeAspect="1"/>
        </xdr:cNvPicPr>
      </xdr:nvPicPr>
      <xdr:blipFill>
        <a:blip xmlns:r="http://schemas.openxmlformats.org/officeDocument/2006/relationships" r:embed="rId5">
          <a:extLst>
            <a:ext uri="{96DAC541-7B7A-43D3-8B79-37D633B846F1}">
              <asvg:svgBlip xmlns:asvg="http://schemas.microsoft.com/office/drawing/2016/SVG/main" r:embed="rId6"/>
            </a:ext>
          </a:extLst>
        </a:blip>
        <a:stretch>
          <a:fillRect/>
        </a:stretch>
      </xdr:blipFill>
      <xdr:spPr>
        <a:xfrm>
          <a:off x="16186150" y="593725"/>
          <a:ext cx="520700" cy="520700"/>
        </a:xfrm>
        <a:prstGeom prst="rect">
          <a:avLst/>
        </a:prstGeom>
      </xdr:spPr>
    </xdr:pic>
    <xdr:clientData/>
  </xdr:twoCellAnchor>
  <xdr:twoCellAnchor>
    <xdr:from>
      <xdr:col>2</xdr:col>
      <xdr:colOff>330199</xdr:colOff>
      <xdr:row>33</xdr:row>
      <xdr:rowOff>88900</xdr:rowOff>
    </xdr:from>
    <xdr:to>
      <xdr:col>13</xdr:col>
      <xdr:colOff>419100</xdr:colOff>
      <xdr:row>43</xdr:row>
      <xdr:rowOff>47625</xdr:rowOff>
    </xdr:to>
    <xdr:sp macro="" textlink="">
      <xdr:nvSpPr>
        <xdr:cNvPr id="15" name="TextBox 14">
          <a:extLst>
            <a:ext uri="{FF2B5EF4-FFF2-40B4-BE49-F238E27FC236}">
              <a16:creationId xmlns:a16="http://schemas.microsoft.com/office/drawing/2014/main" id="{EE18F68B-2ECE-6541-9A14-3EEA97DE3992}"/>
            </a:ext>
          </a:extLst>
        </xdr:cNvPr>
        <xdr:cNvSpPr txBox="1"/>
      </xdr:nvSpPr>
      <xdr:spPr>
        <a:xfrm>
          <a:off x="1981199" y="6896100"/>
          <a:ext cx="9169401" cy="1990725"/>
        </a:xfrm>
        <a:prstGeom prst="rect">
          <a:avLst/>
        </a:prstGeom>
        <a:solidFill>
          <a:srgbClr val="F1F3CB">
            <a:alpha val="29804"/>
          </a:srgbClr>
        </a:solidFill>
        <a:ln w="9525" cmpd="sng">
          <a:solidFill>
            <a:srgbClr val="F08456"/>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300" b="1">
              <a:solidFill>
                <a:srgbClr val="EF8353"/>
              </a:solidFill>
              <a:latin typeface="Arial" panose="020B0604020202020204" pitchFamily="34" charset="0"/>
              <a:cs typeface="Arial" panose="020B0604020202020204" pitchFamily="34" charset="0"/>
            </a:rPr>
            <a:t>Escola Rural Particular Alice Weiszflog</a:t>
          </a:r>
        </a:p>
        <a:p>
          <a:pPr algn="l"/>
          <a:endParaRPr lang="en-US" sz="1300" b="1">
            <a:solidFill>
              <a:srgbClr val="EF8353"/>
            </a:solidFill>
            <a:latin typeface="Arial" panose="020B0604020202020204" pitchFamily="34" charset="0"/>
            <a:cs typeface="Arial" panose="020B0604020202020204" pitchFamily="34" charset="0"/>
          </a:endParaRPr>
        </a:p>
        <a:p>
          <a:pPr algn="l"/>
          <a:r>
            <a:rPr lang="en-US" sz="1300" b="0">
              <a:solidFill>
                <a:sysClr val="windowText" lastClr="000000"/>
              </a:solidFill>
              <a:latin typeface="Arial" panose="020B0604020202020204" pitchFamily="34" charset="0"/>
              <a:cs typeface="Arial" panose="020B0604020202020204" pitchFamily="34" charset="0"/>
            </a:rPr>
            <a:t>Fundada em 1948 e administrada pela Melhoramentos em parceria com a Prefeitura Municipal de Camanducaia desde 1999, a escola foi inicialmente pensada para atender aos filhos de colaboradores da Companhia. Com o passar dos anos, a empresa ampliou o atendimento e passou a oferecer Ensino Fundamental completo, gratuito e de qualidade a cerca de 207 alunos anualmente. </a:t>
          </a:r>
        </a:p>
        <a:p>
          <a:pPr algn="l"/>
          <a:endParaRPr lang="en-US" sz="1300" b="0">
            <a:solidFill>
              <a:sysClr val="windowText" lastClr="000000"/>
            </a:solidFill>
            <a:latin typeface="Arial" panose="020B0604020202020204" pitchFamily="34" charset="0"/>
            <a:cs typeface="Arial" panose="020B0604020202020204" pitchFamily="34" charset="0"/>
          </a:endParaRPr>
        </a:p>
        <a:p>
          <a:pPr algn="l"/>
          <a:r>
            <a:rPr lang="en-US" sz="1300" b="0">
              <a:solidFill>
                <a:sysClr val="windowText" lastClr="000000"/>
              </a:solidFill>
              <a:latin typeface="Arial" panose="020B0604020202020204" pitchFamily="34" charset="0"/>
              <a:cs typeface="Arial" panose="020B0604020202020204" pitchFamily="34" charset="0"/>
            </a:rPr>
            <a:t>Desde sua fundação, mais de 10 mil estudantes passaram pela escola. A Melhoramentos investe anualmente cerca de R$1 milhão neste projeto.</a:t>
          </a:r>
        </a:p>
      </xdr:txBody>
    </xdr:sp>
    <xdr:clientData/>
  </xdr:twoCellAnchor>
  <xdr:twoCellAnchor>
    <xdr:from>
      <xdr:col>2</xdr:col>
      <xdr:colOff>307975</xdr:colOff>
      <xdr:row>44</xdr:row>
      <xdr:rowOff>101601</xdr:rowOff>
    </xdr:from>
    <xdr:to>
      <xdr:col>13</xdr:col>
      <xdr:colOff>419100</xdr:colOff>
      <xdr:row>51</xdr:row>
      <xdr:rowOff>88901</xdr:rowOff>
    </xdr:to>
    <xdr:sp macro="" textlink="">
      <xdr:nvSpPr>
        <xdr:cNvPr id="16" name="TextBox 15">
          <a:extLst>
            <a:ext uri="{FF2B5EF4-FFF2-40B4-BE49-F238E27FC236}">
              <a16:creationId xmlns:a16="http://schemas.microsoft.com/office/drawing/2014/main" id="{821B1C71-24B6-474A-AF67-77299B68D44E}"/>
            </a:ext>
          </a:extLst>
        </xdr:cNvPr>
        <xdr:cNvSpPr txBox="1"/>
      </xdr:nvSpPr>
      <xdr:spPr>
        <a:xfrm>
          <a:off x="1958975" y="9144001"/>
          <a:ext cx="9191625" cy="1409700"/>
        </a:xfrm>
        <a:prstGeom prst="rect">
          <a:avLst/>
        </a:prstGeom>
        <a:solidFill>
          <a:srgbClr val="F1F3CB">
            <a:alpha val="29804"/>
          </a:srgbClr>
        </a:solidFill>
        <a:ln w="9525" cmpd="sng">
          <a:solidFill>
            <a:srgbClr val="F08456"/>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300" b="1">
              <a:solidFill>
                <a:srgbClr val="EF8353"/>
              </a:solidFill>
              <a:latin typeface="Arial" panose="020B0604020202020204" pitchFamily="34" charset="0"/>
              <a:cs typeface="Arial" panose="020B0604020202020204" pitchFamily="34" charset="0"/>
            </a:rPr>
            <a:t>Projeto Melhor Mel</a:t>
          </a:r>
        </a:p>
      </xdr:txBody>
    </xdr:sp>
    <xdr:clientData/>
  </xdr:twoCellAnchor>
  <xdr:twoCellAnchor>
    <xdr:from>
      <xdr:col>2</xdr:col>
      <xdr:colOff>339725</xdr:colOff>
      <xdr:row>45</xdr:row>
      <xdr:rowOff>127000</xdr:rowOff>
    </xdr:from>
    <xdr:to>
      <xdr:col>10</xdr:col>
      <xdr:colOff>165101</xdr:colOff>
      <xdr:row>51</xdr:row>
      <xdr:rowOff>76200</xdr:rowOff>
    </xdr:to>
    <xdr:sp macro="" textlink="">
      <xdr:nvSpPr>
        <xdr:cNvPr id="18" name="TextBox 17">
          <a:extLst>
            <a:ext uri="{FF2B5EF4-FFF2-40B4-BE49-F238E27FC236}">
              <a16:creationId xmlns:a16="http://schemas.microsoft.com/office/drawing/2014/main" id="{7118D985-AB7D-0542-9CBC-F2F17F03B325}"/>
            </a:ext>
          </a:extLst>
        </xdr:cNvPr>
        <xdr:cNvSpPr txBox="1"/>
      </xdr:nvSpPr>
      <xdr:spPr>
        <a:xfrm>
          <a:off x="1990725" y="9372600"/>
          <a:ext cx="6429376" cy="11684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endParaRPr lang="en-US" sz="1300" b="1">
            <a:solidFill>
              <a:srgbClr val="0A6621"/>
            </a:solidFill>
            <a:latin typeface="Arial" panose="020B0604020202020204" pitchFamily="34" charset="0"/>
            <a:cs typeface="Arial" panose="020B0604020202020204" pitchFamily="34" charset="0"/>
          </a:endParaRPr>
        </a:p>
        <a:p>
          <a:pPr algn="l"/>
          <a:r>
            <a:rPr lang="en-US" sz="1300" b="0">
              <a:solidFill>
                <a:sysClr val="windowText" lastClr="000000"/>
              </a:solidFill>
              <a:latin typeface="Arial" panose="020B0604020202020204" pitchFamily="34" charset="0"/>
              <a:cs typeface="Arial" panose="020B0604020202020204" pitchFamily="34" charset="0"/>
            </a:rPr>
            <a:t>Desde 2011, as áreas da Fazenda Levantina são abertas para o projeto Melhor Mel, no qual apicultores da região instalam seus apiários nas áreas da empresa, com o devido acompanhamento dos nossos colaboradores. </a:t>
          </a:r>
        </a:p>
        <a:p>
          <a:pPr algn="l"/>
          <a:endParaRPr lang="en-US" sz="1300" b="0">
            <a:solidFill>
              <a:sysClr val="windowText" lastClr="000000"/>
            </a:solidFill>
            <a:latin typeface="Arial" panose="020B0604020202020204" pitchFamily="34" charset="0"/>
            <a:cs typeface="Arial" panose="020B0604020202020204" pitchFamily="34" charset="0"/>
          </a:endParaRPr>
        </a:p>
        <a:p>
          <a:pPr algn="l"/>
          <a:r>
            <a:rPr lang="en-US" sz="1300" b="0">
              <a:solidFill>
                <a:sysClr val="windowText" lastClr="000000"/>
              </a:solidFill>
              <a:latin typeface="Arial" panose="020B0604020202020204" pitchFamily="34" charset="0"/>
              <a:cs typeface="Arial" panose="020B0604020202020204" pitchFamily="34" charset="0"/>
            </a:rPr>
            <a:t>Ao todo, oito apicultores fazem parte do projeto.</a:t>
          </a:r>
          <a:endParaRPr lang="en-US" sz="1300" b="0">
            <a:solidFill>
              <a:srgbClr val="0A6621"/>
            </a:solidFill>
            <a:latin typeface="Arial" panose="020B0604020202020204" pitchFamily="34" charset="0"/>
            <a:cs typeface="Arial" panose="020B0604020202020204" pitchFamily="34" charset="0"/>
          </a:endParaRPr>
        </a:p>
        <a:p>
          <a:pPr algn="l"/>
          <a:endParaRPr lang="en-US" sz="1300" b="0">
            <a:solidFill>
              <a:srgbClr val="0A6621"/>
            </a:solidFill>
            <a:latin typeface="Arial" panose="020B0604020202020204" pitchFamily="34" charset="0"/>
            <a:cs typeface="Arial" panose="020B0604020202020204" pitchFamily="34" charset="0"/>
          </a:endParaRPr>
        </a:p>
        <a:p>
          <a:pPr algn="l"/>
          <a:endParaRPr lang="en-US" sz="1300" b="1">
            <a:latin typeface="Arial" panose="020B0604020202020204" pitchFamily="34" charset="0"/>
            <a:cs typeface="Arial" panose="020B0604020202020204" pitchFamily="34" charset="0"/>
          </a:endParaRPr>
        </a:p>
      </xdr:txBody>
    </xdr:sp>
    <xdr:clientData/>
  </xdr:twoCellAnchor>
  <xdr:twoCellAnchor>
    <xdr:from>
      <xdr:col>2</xdr:col>
      <xdr:colOff>296334</xdr:colOff>
      <xdr:row>52</xdr:row>
      <xdr:rowOff>128411</xdr:rowOff>
    </xdr:from>
    <xdr:to>
      <xdr:col>13</xdr:col>
      <xdr:colOff>508000</xdr:colOff>
      <xdr:row>60</xdr:row>
      <xdr:rowOff>127000</xdr:rowOff>
    </xdr:to>
    <xdr:sp macro="" textlink="">
      <xdr:nvSpPr>
        <xdr:cNvPr id="22" name="TextBox 21">
          <a:extLst>
            <a:ext uri="{FF2B5EF4-FFF2-40B4-BE49-F238E27FC236}">
              <a16:creationId xmlns:a16="http://schemas.microsoft.com/office/drawing/2014/main" id="{A51428E7-0BCD-0F1B-BA02-65C2AECA3305}"/>
            </a:ext>
          </a:extLst>
        </xdr:cNvPr>
        <xdr:cNvSpPr txBox="1"/>
      </xdr:nvSpPr>
      <xdr:spPr>
        <a:xfrm>
          <a:off x="1947334" y="10796411"/>
          <a:ext cx="9292166" cy="1624189"/>
        </a:xfrm>
        <a:prstGeom prst="rect">
          <a:avLst/>
        </a:prstGeom>
        <a:solidFill>
          <a:srgbClr val="FBFBF0"/>
        </a:solidFill>
        <a:ln w="9525" cmpd="sng">
          <a:solidFill>
            <a:srgbClr val="F08456"/>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300" b="1">
              <a:solidFill>
                <a:srgbClr val="F08456"/>
              </a:solidFill>
              <a:latin typeface="Arial" panose="020B0604020202020204" pitchFamily="34" charset="0"/>
              <a:cs typeface="Arial" panose="020B0604020202020204" pitchFamily="34" charset="0"/>
            </a:rPr>
            <a:t>Projeto Cata do Pinhão</a:t>
          </a:r>
        </a:p>
        <a:p>
          <a:pPr algn="l"/>
          <a:endParaRPr lang="en-US" sz="1300" b="1">
            <a:latin typeface="Arial" panose="020B0604020202020204" pitchFamily="34" charset="0"/>
            <a:cs typeface="Arial" panose="020B0604020202020204" pitchFamily="34" charset="0"/>
          </a:endParaRPr>
        </a:p>
        <a:p>
          <a:pPr algn="l"/>
          <a:r>
            <a:rPr lang="en-US" sz="1300" b="0">
              <a:latin typeface="Arial" panose="020B0604020202020204" pitchFamily="34" charset="0"/>
              <a:cs typeface="Arial" panose="020B0604020202020204" pitchFamily="34" charset="0"/>
            </a:rPr>
            <a:t>A comunidade participa da Cata do Pinhão nas reservas da Companhia na Unidade Levantina, em Camanducaia (MG). O alimento é usado para consumo das famílias ou comercializado pelos próprios catadores nas cidades do entorno. </a:t>
          </a:r>
        </a:p>
        <a:p>
          <a:pPr algn="l"/>
          <a:endParaRPr lang="en-US" sz="1300" b="0">
            <a:latin typeface="Arial" panose="020B0604020202020204" pitchFamily="34" charset="0"/>
            <a:cs typeface="Arial" panose="020B0604020202020204" pitchFamily="34" charset="0"/>
          </a:endParaRPr>
        </a:p>
        <a:p>
          <a:pPr algn="l"/>
          <a:r>
            <a:rPr lang="en-US" sz="1300" b="0">
              <a:latin typeface="Arial" panose="020B0604020202020204" pitchFamily="34" charset="0"/>
              <a:cs typeface="Arial" panose="020B0604020202020204" pitchFamily="34" charset="0"/>
            </a:rPr>
            <a:t>Para a realização segura da Cata do Pinhão, os interessados fazem um cadastro </a:t>
          </a:r>
          <a:r>
            <a:rPr lang="en-US" sz="1300" b="0">
              <a:solidFill>
                <a:sysClr val="windowText" lastClr="000000"/>
              </a:solidFill>
              <a:latin typeface="Arial" panose="020B0604020202020204" pitchFamily="34" charset="0"/>
              <a:cs typeface="Arial" panose="020B0604020202020204" pitchFamily="34" charset="0"/>
            </a:rPr>
            <a:t>prévio no setor administrativo da companhia e, em seguida, recebem equipamentos</a:t>
          </a:r>
          <a:r>
            <a:rPr lang="en-US" sz="1300" b="0" baseline="0">
              <a:solidFill>
                <a:sysClr val="windowText" lastClr="000000"/>
              </a:solidFill>
              <a:latin typeface="Arial" panose="020B0604020202020204" pitchFamily="34" charset="0"/>
              <a:cs typeface="Arial" panose="020B0604020202020204" pitchFamily="34" charset="0"/>
            </a:rPr>
            <a:t> de proteção individual</a:t>
          </a:r>
          <a:r>
            <a:rPr lang="en-US" sz="1300" b="0">
              <a:solidFill>
                <a:sysClr val="windowText" lastClr="000000"/>
              </a:solidFill>
              <a:latin typeface="Arial" panose="020B0604020202020204" pitchFamily="34" charset="0"/>
              <a:cs typeface="Arial" panose="020B0604020202020204" pitchFamily="34" charset="0"/>
            </a:rPr>
            <a:t> e orientações de segurança</a:t>
          </a:r>
          <a:r>
            <a:rPr lang="en-US" sz="1300" b="0">
              <a:latin typeface="Arial" panose="020B0604020202020204" pitchFamily="34" charset="0"/>
              <a:cs typeface="Arial" panose="020B0604020202020204" pitchFamily="34" charset="0"/>
            </a:rPr>
            <a:t>. </a:t>
          </a:r>
        </a:p>
      </xdr:txBody>
    </xdr:sp>
    <xdr:clientData/>
  </xdr:twoCellAnchor>
  <xdr:twoCellAnchor>
    <xdr:from>
      <xdr:col>2</xdr:col>
      <xdr:colOff>318914</xdr:colOff>
      <xdr:row>61</xdr:row>
      <xdr:rowOff>141112</xdr:rowOff>
    </xdr:from>
    <xdr:to>
      <xdr:col>13</xdr:col>
      <xdr:colOff>520699</xdr:colOff>
      <xdr:row>67</xdr:row>
      <xdr:rowOff>149412</xdr:rowOff>
    </xdr:to>
    <xdr:sp macro="" textlink="">
      <xdr:nvSpPr>
        <xdr:cNvPr id="23" name="TextBox 22">
          <a:extLst>
            <a:ext uri="{FF2B5EF4-FFF2-40B4-BE49-F238E27FC236}">
              <a16:creationId xmlns:a16="http://schemas.microsoft.com/office/drawing/2014/main" id="{C9CB5531-96A4-1243-8E33-1F0524661BA4}"/>
            </a:ext>
          </a:extLst>
        </xdr:cNvPr>
        <xdr:cNvSpPr txBox="1"/>
      </xdr:nvSpPr>
      <xdr:spPr>
        <a:xfrm>
          <a:off x="1969914" y="12637912"/>
          <a:ext cx="9282285" cy="1227500"/>
        </a:xfrm>
        <a:prstGeom prst="rect">
          <a:avLst/>
        </a:prstGeom>
        <a:solidFill>
          <a:srgbClr val="FBFBF0"/>
        </a:solidFill>
        <a:ln w="9525" cmpd="sng">
          <a:solidFill>
            <a:srgbClr val="F08456"/>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300" b="1">
              <a:solidFill>
                <a:srgbClr val="F08456"/>
              </a:solidFill>
              <a:latin typeface="Arial" panose="020B0604020202020204" pitchFamily="34" charset="0"/>
              <a:cs typeface="Arial" panose="020B0604020202020204" pitchFamily="34" charset="0"/>
            </a:rPr>
            <a:t>Casa Melhoramentos</a:t>
          </a:r>
        </a:p>
        <a:p>
          <a:pPr algn="l"/>
          <a:endParaRPr lang="en-US" sz="1300" b="1">
            <a:latin typeface="Arial" panose="020B0604020202020204" pitchFamily="34" charset="0"/>
            <a:cs typeface="Arial" panose="020B0604020202020204" pitchFamily="34" charset="0"/>
          </a:endParaRPr>
        </a:p>
        <a:p>
          <a:pPr algn="l"/>
          <a:r>
            <a:rPr lang="en-US" sz="1300" b="0">
              <a:latin typeface="Arial" panose="020B0604020202020204" pitchFamily="34" charset="0"/>
              <a:cs typeface="Arial" panose="020B0604020202020204" pitchFamily="34" charset="0"/>
            </a:rPr>
            <a:t>Espaço cultural na região oeste de São Paulo com áreas de convivência, salas destinadas ao coworking, auditório para até 80 pessoas e dois amplos espaços de aproximadamente 800m² cada, disponíveis no térreo e no terceiro andar do prédio, designados à realização de eventos variados.</a:t>
          </a:r>
        </a:p>
      </xdr:txBody>
    </xdr:sp>
    <xdr:clientData/>
  </xdr:twoCellAnchor>
  <xdr:twoCellAnchor>
    <xdr:from>
      <xdr:col>13</xdr:col>
      <xdr:colOff>666049</xdr:colOff>
      <xdr:row>61</xdr:row>
      <xdr:rowOff>145345</xdr:rowOff>
    </xdr:from>
    <xdr:to>
      <xdr:col>17</xdr:col>
      <xdr:colOff>2413000</xdr:colOff>
      <xdr:row>67</xdr:row>
      <xdr:rowOff>164353</xdr:rowOff>
    </xdr:to>
    <xdr:sp macro="" textlink="">
      <xdr:nvSpPr>
        <xdr:cNvPr id="24" name="TextBox 23">
          <a:extLst>
            <a:ext uri="{FF2B5EF4-FFF2-40B4-BE49-F238E27FC236}">
              <a16:creationId xmlns:a16="http://schemas.microsoft.com/office/drawing/2014/main" id="{F7999CF2-B942-1447-9557-5C5164A6EFF0}"/>
            </a:ext>
          </a:extLst>
        </xdr:cNvPr>
        <xdr:cNvSpPr txBox="1"/>
      </xdr:nvSpPr>
      <xdr:spPr>
        <a:xfrm>
          <a:off x="11397549" y="12642145"/>
          <a:ext cx="5366451" cy="1238208"/>
        </a:xfrm>
        <a:prstGeom prst="rect">
          <a:avLst/>
        </a:prstGeom>
        <a:solidFill>
          <a:srgbClr val="FBFBF0"/>
        </a:solidFill>
        <a:ln w="9525" cmpd="sng">
          <a:solidFill>
            <a:srgbClr val="F08456"/>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300" b="1">
              <a:solidFill>
                <a:srgbClr val="F08456"/>
              </a:solidFill>
              <a:latin typeface="Arial" panose="020B0604020202020204" pitchFamily="34" charset="0"/>
              <a:cs typeface="Arial" panose="020B0604020202020204" pitchFamily="34" charset="0"/>
            </a:rPr>
            <a:t>Apoio à Orquestra Filarmônica de Caieiras</a:t>
          </a:r>
        </a:p>
        <a:p>
          <a:pPr algn="l"/>
          <a:endParaRPr lang="en-US" sz="1300" b="1">
            <a:latin typeface="Arial" panose="020B0604020202020204" pitchFamily="34" charset="0"/>
            <a:cs typeface="Arial" panose="020B0604020202020204" pitchFamily="34" charset="0"/>
          </a:endParaRPr>
        </a:p>
        <a:p>
          <a:pPr algn="l"/>
          <a:r>
            <a:rPr lang="en-US" sz="1300" b="0">
              <a:latin typeface="Arial" panose="020B0604020202020204" pitchFamily="34" charset="0"/>
              <a:cs typeface="Arial" panose="020B0604020202020204" pitchFamily="34" charset="0"/>
            </a:rPr>
            <a:t>Apoio financeiro à Orquestra Filarmônica de Caieiras, que trabalha para aproximar a música da comunidade por meio de apresentações gratuitas na região e em escolas municipais, democratizando o acesso à cultura. </a:t>
          </a:r>
        </a:p>
      </xdr:txBody>
    </xdr:sp>
    <xdr:clientData/>
  </xdr:twoCellAnchor>
  <xdr:twoCellAnchor>
    <xdr:from>
      <xdr:col>13</xdr:col>
      <xdr:colOff>609600</xdr:colOff>
      <xdr:row>33</xdr:row>
      <xdr:rowOff>76200</xdr:rowOff>
    </xdr:from>
    <xdr:to>
      <xdr:col>17</xdr:col>
      <xdr:colOff>2413000</xdr:colOff>
      <xdr:row>60</xdr:row>
      <xdr:rowOff>139700</xdr:rowOff>
    </xdr:to>
    <xdr:sp macro="" textlink="">
      <xdr:nvSpPr>
        <xdr:cNvPr id="25" name="TextBox 24">
          <a:extLst>
            <a:ext uri="{FF2B5EF4-FFF2-40B4-BE49-F238E27FC236}">
              <a16:creationId xmlns:a16="http://schemas.microsoft.com/office/drawing/2014/main" id="{93782175-712F-0747-832E-0B7E916F429B}"/>
            </a:ext>
          </a:extLst>
        </xdr:cNvPr>
        <xdr:cNvSpPr txBox="1"/>
      </xdr:nvSpPr>
      <xdr:spPr>
        <a:xfrm>
          <a:off x="11341100" y="6883400"/>
          <a:ext cx="5422900" cy="5549900"/>
        </a:xfrm>
        <a:prstGeom prst="rect">
          <a:avLst/>
        </a:prstGeom>
        <a:solidFill>
          <a:srgbClr val="FBFBF0"/>
        </a:solidFill>
        <a:ln w="9525" cmpd="sng">
          <a:solidFill>
            <a:srgbClr val="F08456"/>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300" b="1">
              <a:solidFill>
                <a:srgbClr val="F08456"/>
              </a:solidFill>
              <a:latin typeface="Arial" panose="020B0604020202020204" pitchFamily="34" charset="0"/>
              <a:cs typeface="Arial" panose="020B0604020202020204" pitchFamily="34" charset="0"/>
            </a:rPr>
            <a:t>EcoMelhor</a:t>
          </a:r>
        </a:p>
        <a:p>
          <a:pPr algn="l"/>
          <a:endParaRPr lang="en-US" sz="1300" b="1">
            <a:latin typeface="Arial" panose="020B0604020202020204" pitchFamily="34" charset="0"/>
            <a:cs typeface="Arial" panose="020B0604020202020204" pitchFamily="34" charset="0"/>
          </a:endParaRPr>
        </a:p>
        <a:p>
          <a:pPr algn="l"/>
          <a:r>
            <a:rPr lang="en-US" sz="1300" b="0">
              <a:latin typeface="Arial" panose="020B0604020202020204" pitchFamily="34" charset="0"/>
              <a:cs typeface="Arial" panose="020B0604020202020204" pitchFamily="34" charset="0"/>
            </a:rPr>
            <a:t>Em 2025, o tema trabalhado foi "Horta: Raízes que Educam” e contemplou todas as séries da Escola Alice Weiszflog, integrando conteúdos pedagógicos (ciência, matemática, arte, tecnologia e língua portuguesa) com o cultivo da horta. Em atividades práticas, os estudantes construiram composteiras, implantaram o sistema de irrigação, separação de resíduos orgânicos, e realizaram pesquisas sobre ciclo do carbono, alimentação saudável e PANCs (Plantas Alimentícias Não Convencionais). </a:t>
          </a:r>
        </a:p>
        <a:p>
          <a:pPr algn="l"/>
          <a:endParaRPr lang="en-US" sz="1300" b="0">
            <a:latin typeface="Arial" panose="020B0604020202020204" pitchFamily="34" charset="0"/>
            <a:cs typeface="Arial" panose="020B0604020202020204" pitchFamily="34" charset="0"/>
          </a:endParaRPr>
        </a:p>
        <a:p>
          <a:pPr algn="l"/>
          <a:r>
            <a:rPr lang="en-US" sz="1300" b="0">
              <a:latin typeface="Arial" panose="020B0604020202020204" pitchFamily="34" charset="0"/>
              <a:cs typeface="Arial" panose="020B0604020202020204" pitchFamily="34" charset="0"/>
            </a:rPr>
            <a:t>Agricultores da região participaram de rodas de conversa com os estudantes – e as famílias também se engajaram em entrevistas, mutirões e oficinas, enriquecendo a aprendizagem dos alunos e aproximando a escola à realidade produtiva do município.</a:t>
          </a:r>
        </a:p>
      </xdr:txBody>
    </xdr:sp>
    <xdr:clientData/>
  </xdr:twoCellAnchor>
  <xdr:twoCellAnchor editAs="oneCell">
    <xdr:from>
      <xdr:col>14</xdr:col>
      <xdr:colOff>378177</xdr:colOff>
      <xdr:row>47</xdr:row>
      <xdr:rowOff>189256</xdr:rowOff>
    </xdr:from>
    <xdr:to>
      <xdr:col>17</xdr:col>
      <xdr:colOff>2019301</xdr:colOff>
      <xdr:row>60</xdr:row>
      <xdr:rowOff>36436</xdr:rowOff>
    </xdr:to>
    <xdr:pic>
      <xdr:nvPicPr>
        <xdr:cNvPr id="29" name="Picture 28">
          <a:extLst>
            <a:ext uri="{FF2B5EF4-FFF2-40B4-BE49-F238E27FC236}">
              <a16:creationId xmlns:a16="http://schemas.microsoft.com/office/drawing/2014/main" id="{0BE466EC-5129-460B-9638-8071FAB977EE}"/>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11935177" y="9841256"/>
          <a:ext cx="4435124" cy="24887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304053</xdr:colOff>
      <xdr:row>68</xdr:row>
      <xdr:rowOff>165847</xdr:rowOff>
    </xdr:from>
    <xdr:to>
      <xdr:col>17</xdr:col>
      <xdr:colOff>1092200</xdr:colOff>
      <xdr:row>74</xdr:row>
      <xdr:rowOff>15687</xdr:rowOff>
    </xdr:to>
    <xdr:sp macro="" textlink="">
      <xdr:nvSpPr>
        <xdr:cNvPr id="30" name="TextBox 29">
          <a:extLst>
            <a:ext uri="{FF2B5EF4-FFF2-40B4-BE49-F238E27FC236}">
              <a16:creationId xmlns:a16="http://schemas.microsoft.com/office/drawing/2014/main" id="{5658CAFE-3687-A01C-9B3F-2520AE6A85DE}"/>
            </a:ext>
          </a:extLst>
        </xdr:cNvPr>
        <xdr:cNvSpPr txBox="1"/>
      </xdr:nvSpPr>
      <xdr:spPr>
        <a:xfrm>
          <a:off x="1955053" y="14085047"/>
          <a:ext cx="13488147" cy="1069040"/>
        </a:xfrm>
        <a:prstGeom prst="rect">
          <a:avLst/>
        </a:prstGeom>
        <a:solidFill>
          <a:srgbClr val="FBFBF0"/>
        </a:solidFill>
        <a:ln w="9525" cmpd="sng">
          <a:solidFill>
            <a:srgbClr val="F08456"/>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300" b="1">
              <a:solidFill>
                <a:srgbClr val="F08456"/>
              </a:solidFill>
              <a:latin typeface="Arial" panose="020B0604020202020204" pitchFamily="34" charset="0"/>
              <a:cs typeface="Arial" panose="020B0604020202020204" pitchFamily="34" charset="0"/>
            </a:rPr>
            <a:t>Biblioteca Comunitária Alfried Theodor Weiszflog</a:t>
          </a:r>
        </a:p>
        <a:p>
          <a:pPr algn="l"/>
          <a:endParaRPr lang="en-US" sz="1300" b="1">
            <a:latin typeface="Arial" panose="020B0604020202020204" pitchFamily="34" charset="0"/>
            <a:cs typeface="Arial" panose="020B0604020202020204" pitchFamily="34" charset="0"/>
          </a:endParaRPr>
        </a:p>
        <a:p>
          <a:pPr algn="l"/>
          <a:r>
            <a:rPr lang="en-US" sz="1300" b="0">
              <a:latin typeface="Arial" panose="020B0604020202020204" pitchFamily="34" charset="0"/>
              <a:cs typeface="Arial" panose="020B0604020202020204" pitchFamily="34" charset="0"/>
            </a:rPr>
            <a:t>Localizada na Fazenda Levantina, em Camanducaia (MG), a biblioteca conta com um acervo de mais de cinco mil livros e tem como  objetivo ampliar o acesso à cultura </a:t>
          </a:r>
        </a:p>
        <a:p>
          <a:pPr algn="l"/>
          <a:r>
            <a:rPr lang="en-US" sz="1300" b="0">
              <a:latin typeface="Arial" panose="020B0604020202020204" pitchFamily="34" charset="0"/>
              <a:cs typeface="Arial" panose="020B0604020202020204" pitchFamily="34" charset="0"/>
            </a:rPr>
            <a:t>para a comunidade do entorno, incentivar a leitura, promover o acesso ao acervo de livros da Editora Melhoramentos, além de servir de apoio à Escola Alice Weiszflog. </a:t>
          </a:r>
        </a:p>
      </xdr:txBody>
    </xdr:sp>
    <xdr:clientData/>
  </xdr:twoCellAnchor>
  <xdr:twoCellAnchor editAs="oneCell">
    <xdr:from>
      <xdr:col>17</xdr:col>
      <xdr:colOff>208686</xdr:colOff>
      <xdr:row>75</xdr:row>
      <xdr:rowOff>76200</xdr:rowOff>
    </xdr:from>
    <xdr:to>
      <xdr:col>17</xdr:col>
      <xdr:colOff>2484566</xdr:colOff>
      <xdr:row>103</xdr:row>
      <xdr:rowOff>67234</xdr:rowOff>
    </xdr:to>
    <xdr:pic>
      <xdr:nvPicPr>
        <xdr:cNvPr id="36" name="Picture 35">
          <a:extLst>
            <a:ext uri="{FF2B5EF4-FFF2-40B4-BE49-F238E27FC236}">
              <a16:creationId xmlns:a16="http://schemas.microsoft.com/office/drawing/2014/main" id="{A777BB9B-5DFC-B157-A96B-5C07096BD66F}"/>
            </a:ext>
          </a:extLst>
        </xdr:cNvPr>
        <xdr:cNvPicPr>
          <a:picLocks noChangeAspect="1"/>
        </xdr:cNvPicPr>
      </xdr:nvPicPr>
      <xdr:blipFill rotWithShape="1">
        <a:blip xmlns:r="http://schemas.openxmlformats.org/officeDocument/2006/relationships" r:embed="rId8"/>
        <a:srcRect b="5545"/>
        <a:stretch>
          <a:fillRect/>
        </a:stretch>
      </xdr:blipFill>
      <xdr:spPr>
        <a:xfrm>
          <a:off x="14559686" y="15417800"/>
          <a:ext cx="2275880" cy="5680634"/>
        </a:xfrm>
        <a:prstGeom prst="rect">
          <a:avLst/>
        </a:prstGeom>
      </xdr:spPr>
    </xdr:pic>
    <xdr:clientData/>
  </xdr:twoCellAnchor>
  <xdr:twoCellAnchor editAs="oneCell">
    <xdr:from>
      <xdr:col>0</xdr:col>
      <xdr:colOff>42332</xdr:colOff>
      <xdr:row>0</xdr:row>
      <xdr:rowOff>127000</xdr:rowOff>
    </xdr:from>
    <xdr:to>
      <xdr:col>5</xdr:col>
      <xdr:colOff>742243</xdr:colOff>
      <xdr:row>5</xdr:row>
      <xdr:rowOff>12751</xdr:rowOff>
    </xdr:to>
    <xdr:pic>
      <xdr:nvPicPr>
        <xdr:cNvPr id="9" name="Picture 8">
          <a:extLst>
            <a:ext uri="{FF2B5EF4-FFF2-40B4-BE49-F238E27FC236}">
              <a16:creationId xmlns:a16="http://schemas.microsoft.com/office/drawing/2014/main" id="{60241C4D-FC36-9544-94BB-F42127D428DD}"/>
            </a:ext>
          </a:extLst>
        </xdr:cNvPr>
        <xdr:cNvPicPr>
          <a:picLocks noChangeAspect="1"/>
        </xdr:cNvPicPr>
      </xdr:nvPicPr>
      <xdr:blipFill rotWithShape="1">
        <a:blip xmlns:r="http://schemas.openxmlformats.org/officeDocument/2006/relationships" r:embed="rId9"/>
        <a:srcRect t="43056" b="44192"/>
        <a:stretch/>
      </xdr:blipFill>
      <xdr:spPr>
        <a:xfrm>
          <a:off x="42332" y="539750"/>
          <a:ext cx="4827411" cy="917626"/>
        </a:xfrm>
        <a:prstGeom prst="rect">
          <a:avLst/>
        </a:prstGeom>
      </xdr:spPr>
    </xdr:pic>
    <xdr:clientData/>
  </xdr:twoCellAnchor>
  <xdr:twoCellAnchor editAs="oneCell">
    <xdr:from>
      <xdr:col>0</xdr:col>
      <xdr:colOff>0</xdr:colOff>
      <xdr:row>6</xdr:row>
      <xdr:rowOff>30137</xdr:rowOff>
    </xdr:from>
    <xdr:to>
      <xdr:col>1</xdr:col>
      <xdr:colOff>795261</xdr:colOff>
      <xdr:row>29</xdr:row>
      <xdr:rowOff>138541</xdr:rowOff>
    </xdr:to>
    <xdr:pic>
      <xdr:nvPicPr>
        <xdr:cNvPr id="10" name="Picture 9">
          <a:extLst>
            <a:ext uri="{FF2B5EF4-FFF2-40B4-BE49-F238E27FC236}">
              <a16:creationId xmlns:a16="http://schemas.microsoft.com/office/drawing/2014/main" id="{9345D956-428D-C24F-A164-621119DF17B0}"/>
            </a:ext>
          </a:extLst>
        </xdr:cNvPr>
        <xdr:cNvPicPr>
          <a:picLocks noChangeAspect="1"/>
        </xdr:cNvPicPr>
      </xdr:nvPicPr>
      <xdr:blipFill rotWithShape="1">
        <a:blip xmlns:r="http://schemas.openxmlformats.org/officeDocument/2006/relationships" r:embed="rId10"/>
        <a:srcRect l="27273" b="11250"/>
        <a:stretch/>
      </xdr:blipFill>
      <xdr:spPr>
        <a:xfrm rot="10800000">
          <a:off x="0" y="1681137"/>
          <a:ext cx="1620761" cy="4896304"/>
        </a:xfrm>
        <a:prstGeom prst="rect">
          <a:avLst/>
        </a:prstGeom>
      </xdr:spPr>
    </xdr:pic>
    <xdr:clientData/>
  </xdr:twoCellAnchor>
  <xdr:twoCellAnchor>
    <xdr:from>
      <xdr:col>2</xdr:col>
      <xdr:colOff>318994</xdr:colOff>
      <xdr:row>75</xdr:row>
      <xdr:rowOff>79191</xdr:rowOff>
    </xdr:from>
    <xdr:to>
      <xdr:col>17</xdr:col>
      <xdr:colOff>104588</xdr:colOff>
      <xdr:row>103</xdr:row>
      <xdr:rowOff>50800</xdr:rowOff>
    </xdr:to>
    <xdr:sp macro="" textlink="">
      <xdr:nvSpPr>
        <xdr:cNvPr id="11" name="TextBox 10">
          <a:extLst>
            <a:ext uri="{FF2B5EF4-FFF2-40B4-BE49-F238E27FC236}">
              <a16:creationId xmlns:a16="http://schemas.microsoft.com/office/drawing/2014/main" id="{3B1992DB-9127-5A4B-84D4-DEBFDE1E6EBE}"/>
            </a:ext>
          </a:extLst>
        </xdr:cNvPr>
        <xdr:cNvSpPr txBox="1"/>
      </xdr:nvSpPr>
      <xdr:spPr>
        <a:xfrm>
          <a:off x="1969994" y="15420791"/>
          <a:ext cx="12485594" cy="5661209"/>
        </a:xfrm>
        <a:prstGeom prst="rect">
          <a:avLst/>
        </a:prstGeom>
        <a:solidFill>
          <a:srgbClr val="FBFBF0"/>
        </a:solidFill>
        <a:ln w="9525" cmpd="sng">
          <a:solidFill>
            <a:srgbClr val="F08456"/>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300" b="1">
              <a:solidFill>
                <a:srgbClr val="F08456"/>
              </a:solidFill>
              <a:latin typeface="Arial" panose="020B0604020202020204" pitchFamily="34" charset="0"/>
              <a:cs typeface="Arial" panose="020B0604020202020204" pitchFamily="34" charset="0"/>
            </a:rPr>
            <a:t>Preservação das Áreas de Alto Valor de Conservação </a:t>
          </a:r>
        </a:p>
        <a:p>
          <a:pPr algn="l"/>
          <a:endParaRPr lang="en-US" sz="1300" b="1">
            <a:solidFill>
              <a:srgbClr val="F08456"/>
            </a:solidFill>
            <a:latin typeface="Arial" panose="020B0604020202020204" pitchFamily="34" charset="0"/>
            <a:cs typeface="Arial" panose="020B0604020202020204" pitchFamily="34" charset="0"/>
          </a:endParaRPr>
        </a:p>
        <a:p>
          <a:pPr algn="l"/>
          <a:r>
            <a:rPr lang="en-US" sz="1300" b="0">
              <a:latin typeface="Arial" panose="020B0604020202020204" pitchFamily="34" charset="0"/>
              <a:cs typeface="Arial" panose="020B0604020202020204" pitchFamily="34" charset="0"/>
            </a:rPr>
            <a:t>Periodicamente a Melhoramentos</a:t>
          </a:r>
          <a:r>
            <a:rPr lang="en-US" sz="1300" b="0" baseline="0">
              <a:latin typeface="Arial" panose="020B0604020202020204" pitchFamily="34" charset="0"/>
              <a:cs typeface="Arial" panose="020B0604020202020204" pitchFamily="34" charset="0"/>
            </a:rPr>
            <a:t> realiza estudos para a </a:t>
          </a:r>
          <a:r>
            <a:rPr lang="en-US" sz="1300" b="0">
              <a:latin typeface="Arial" panose="020B0604020202020204" pitchFamily="34" charset="0"/>
              <a:cs typeface="Arial" panose="020B0604020202020204" pitchFamily="34" charset="0"/>
            </a:rPr>
            <a:t>atualização da caracterização das Áreas de Alto Valor de Conservação (AAVCs). Esse processo de avaliação das AAVCs considera os critérios estabelecidos pelo FSC® e contou com investigações em campo, entrevistas e consulta pública às partes interessadas. </a:t>
          </a:r>
        </a:p>
        <a:p>
          <a:pPr algn="l"/>
          <a:endParaRPr lang="en-US" sz="1300" b="0">
            <a:latin typeface="Arial" panose="020B0604020202020204" pitchFamily="34" charset="0"/>
            <a:cs typeface="Arial" panose="020B0604020202020204" pitchFamily="34" charset="0"/>
          </a:endParaRPr>
        </a:p>
        <a:p>
          <a:pPr algn="l"/>
          <a:r>
            <a:rPr lang="en-US" sz="1300" b="0">
              <a:latin typeface="Arial" panose="020B0604020202020204" pitchFamily="34" charset="0"/>
              <a:cs typeface="Arial" panose="020B0604020202020204" pitchFamily="34" charset="0"/>
            </a:rPr>
            <a:t>Hoje, quatro localidades são indetificadas como AAVCs: três na Unidade de Levantina, denominadas Poncianos (AAVC 1, 2 e 6) Selados (AAVC 1, 2 e 6) e Alto do Pinho (AAVC 1 e 2), com área de 3.703,36 hectares; uma na Unidade de Caieiras, denominada Fornos de Cal (AAVC 6), com área de 0,70 hectares. Para manutenção das AAVCs, a Melhoramentos trabalha em programas e ações para que as áreas sejam devidamente manejadas e os atributos sejam mantidos e até mesmo aumentados.</a:t>
          </a:r>
        </a:p>
        <a:p>
          <a:pPr algn="l"/>
          <a:endParaRPr lang="en-US" sz="1300" b="1">
            <a:latin typeface="Arial" panose="020B0604020202020204" pitchFamily="34" charset="0"/>
            <a:cs typeface="Arial" panose="020B0604020202020204" pitchFamily="34" charset="0"/>
          </a:endParaRPr>
        </a:p>
        <a:p>
          <a:pPr algn="l"/>
          <a:r>
            <a:rPr lang="en-US" sz="1300" b="1">
              <a:latin typeface="Arial" panose="020B0604020202020204" pitchFamily="34" charset="0"/>
              <a:cs typeface="Arial" panose="020B0604020202020204" pitchFamily="34" charset="0"/>
            </a:rPr>
            <a:t>Aspectos das Áreas de Alto Valor de Conservação (AAVCs)</a:t>
          </a:r>
        </a:p>
        <a:p>
          <a:pPr algn="l"/>
          <a:endParaRPr lang="en-US" sz="1300" b="1">
            <a:latin typeface="Arial" panose="020B0604020202020204" pitchFamily="34" charset="0"/>
            <a:cs typeface="Arial" panose="020B0604020202020204" pitchFamily="34" charset="0"/>
          </a:endParaRPr>
        </a:p>
        <a:p>
          <a:pPr algn="l"/>
          <a:r>
            <a:rPr lang="en-US" sz="1300" b="1">
              <a:latin typeface="Arial" panose="020B0604020202020204" pitchFamily="34" charset="0"/>
              <a:cs typeface="Arial" panose="020B0604020202020204" pitchFamily="34" charset="0"/>
            </a:rPr>
            <a:t>AAVC 1 (Diversidade de espécies - Concentrações de diversidade biológica incluindo espécies endêmicas, raras, ameaçadas ou em perigo de extinção)</a:t>
          </a:r>
        </a:p>
        <a:p>
          <a:pPr algn="l"/>
          <a:r>
            <a:rPr lang="en-US" sz="1300" b="0">
              <a:latin typeface="Arial" panose="020B0604020202020204" pitchFamily="34" charset="0"/>
              <a:cs typeface="Arial" panose="020B0604020202020204" pitchFamily="34" charset="0"/>
            </a:rPr>
            <a:t>Poncianos, Selado e Alto do Pinho: em área de 3.703,36 hectares, formam fragmentos de grande relevância à conservação devido à diversidade das espécies de fauna observadas nos levantamentos realizados nos monitoramentos, incluindo espécies ameaçadas que desempenham um papel importante ao ecossistema;</a:t>
          </a:r>
        </a:p>
        <a:p>
          <a:pPr algn="l"/>
          <a:endParaRPr lang="en-US" sz="1300" b="1">
            <a:latin typeface="Arial" panose="020B0604020202020204" pitchFamily="34" charset="0"/>
            <a:cs typeface="Arial" panose="020B0604020202020204" pitchFamily="34" charset="0"/>
          </a:endParaRPr>
        </a:p>
        <a:p>
          <a:pPr algn="l"/>
          <a:r>
            <a:rPr lang="en-US" sz="1300" b="1">
              <a:latin typeface="Arial" panose="020B0604020202020204" pitchFamily="34" charset="0"/>
              <a:cs typeface="Arial" panose="020B0604020202020204" pitchFamily="34" charset="0"/>
            </a:rPr>
            <a:t>AAVC 2 (Ecossistemas e mosaicos em nível de paisagem)</a:t>
          </a:r>
        </a:p>
        <a:p>
          <a:pPr algn="l"/>
          <a:r>
            <a:rPr lang="en-US" sz="1300" b="0">
              <a:latin typeface="Arial" panose="020B0604020202020204" pitchFamily="34" charset="0"/>
              <a:cs typeface="Arial" panose="020B0604020202020204" pitchFamily="34" charset="0"/>
            </a:rPr>
            <a:t>Poncianos, Selado e Alto do Pinho: com a mesma extensão da AAVC 1, consistem em uma área de floresta nativa bem conservada, numa região onde formam um mosaico de ecossistema a nível de paisagem, suficiente para a preservação de populações viáveis de espécies da mata atlântica e de outros valores ambientais, como a proteção dos recursos hídricos.</a:t>
          </a:r>
        </a:p>
        <a:p>
          <a:pPr algn="l"/>
          <a:endParaRPr lang="en-US" sz="1300" b="1">
            <a:latin typeface="Arial" panose="020B0604020202020204" pitchFamily="34" charset="0"/>
            <a:cs typeface="Arial" panose="020B0604020202020204" pitchFamily="34" charset="0"/>
          </a:endParaRPr>
        </a:p>
        <a:p>
          <a:pPr algn="l"/>
          <a:r>
            <a:rPr lang="en-US" sz="1300" b="1">
              <a:latin typeface="Arial" panose="020B0604020202020204" pitchFamily="34" charset="0"/>
              <a:cs typeface="Arial" panose="020B0604020202020204" pitchFamily="34" charset="0"/>
            </a:rPr>
            <a:t>AAVC 6 (Valores culturais)</a:t>
          </a:r>
        </a:p>
        <a:p>
          <a:pPr algn="l"/>
          <a:r>
            <a:rPr lang="en-US" sz="1300" b="0">
              <a:latin typeface="Arial" panose="020B0604020202020204" pitchFamily="34" charset="0"/>
              <a:cs typeface="Arial" panose="020B0604020202020204" pitchFamily="34" charset="0"/>
            </a:rPr>
            <a:t>Poncianos e Selado: em área de 3.427,38 hectares, apresentam serviços ecossistêmicos de Educação e Recreação e sua utilização possui relevância significativa regional, de forma ecológica e econômica da comunidade local, no distrito de Monte Verde, que é fundamentada no turismo.</a:t>
          </a:r>
        </a:p>
        <a:p>
          <a:pPr algn="l"/>
          <a:endParaRPr lang="en-US" sz="1300" b="1">
            <a:latin typeface="Arial" panose="020B0604020202020204" pitchFamily="34" charset="0"/>
            <a:cs typeface="Arial" panose="020B0604020202020204" pitchFamily="34" charset="0"/>
          </a:endParaRPr>
        </a:p>
        <a:p>
          <a:pPr algn="l"/>
          <a:r>
            <a:rPr lang="en-US" sz="1300" b="1">
              <a:latin typeface="Arial" panose="020B0604020202020204" pitchFamily="34" charset="0"/>
              <a:cs typeface="Arial" panose="020B0604020202020204" pitchFamily="34" charset="0"/>
            </a:rPr>
            <a:t>Fornos de Cal: </a:t>
          </a:r>
          <a:r>
            <a:rPr lang="en-US" sz="1300" b="0">
              <a:latin typeface="Arial" panose="020B0604020202020204" pitchFamily="34" charset="0"/>
              <a:cs typeface="Arial" panose="020B0604020202020204" pitchFamily="34" charset="0"/>
            </a:rPr>
            <a:t>em área de 0,70 hectares, possui um relevante valor histórico local e regional, e ainda prestam serviços educacional e recreativo a comunidade local. Além disso, esses fornos serviram de inspiração para o nome da localidade, Caieiras.</a:t>
          </a:r>
        </a:p>
      </xdr:txBody>
    </xdr:sp>
    <xdr:clientData/>
  </xdr:twoCellAnchor>
  <xdr:twoCellAnchor editAs="oneCell">
    <xdr:from>
      <xdr:col>17</xdr:col>
      <xdr:colOff>1231900</xdr:colOff>
      <xdr:row>69</xdr:row>
      <xdr:rowOff>1006</xdr:rowOff>
    </xdr:from>
    <xdr:to>
      <xdr:col>17</xdr:col>
      <xdr:colOff>2197100</xdr:colOff>
      <xdr:row>73</xdr:row>
      <xdr:rowOff>122765</xdr:rowOff>
    </xdr:to>
    <xdr:pic>
      <xdr:nvPicPr>
        <xdr:cNvPr id="38" name="Graphic 37" descr="Storytelling outline">
          <a:extLst>
            <a:ext uri="{FF2B5EF4-FFF2-40B4-BE49-F238E27FC236}">
              <a16:creationId xmlns:a16="http://schemas.microsoft.com/office/drawing/2014/main" id="{870D4F5B-5CDF-6A4E-820F-FFA555194E43}"/>
            </a:ext>
          </a:extLst>
        </xdr:cNvPr>
        <xdr:cNvPicPr>
          <a:picLocks noChangeAspect="1"/>
        </xdr:cNvPicPr>
      </xdr:nvPicPr>
      <xdr:blipFill>
        <a:blip xmlns:r="http://schemas.openxmlformats.org/officeDocument/2006/relationships" r:embed="rId11">
          <a:extLst>
            <a:ext uri="{96DAC541-7B7A-43D3-8B79-37D633B846F1}">
              <asvg:svgBlip xmlns:asvg="http://schemas.microsoft.com/office/drawing/2016/SVG/main" r:embed="rId12"/>
            </a:ext>
          </a:extLst>
        </a:blip>
        <a:stretch>
          <a:fillRect/>
        </a:stretch>
      </xdr:blipFill>
      <xdr:spPr>
        <a:xfrm>
          <a:off x="15582900" y="14123406"/>
          <a:ext cx="965200" cy="934559"/>
        </a:xfrm>
        <a:prstGeom prst="rect">
          <a:avLst/>
        </a:prstGeom>
      </xdr:spPr>
    </xdr:pic>
    <xdr:clientData/>
  </xdr:twoCellAnchor>
  <xdr:twoCellAnchor>
    <xdr:from>
      <xdr:col>10</xdr:col>
      <xdr:colOff>184322</xdr:colOff>
      <xdr:row>46</xdr:row>
      <xdr:rowOff>76200</xdr:rowOff>
    </xdr:from>
    <xdr:to>
      <xdr:col>13</xdr:col>
      <xdr:colOff>292100</xdr:colOff>
      <xdr:row>49</xdr:row>
      <xdr:rowOff>139700</xdr:rowOff>
    </xdr:to>
    <xdr:grpSp>
      <xdr:nvGrpSpPr>
        <xdr:cNvPr id="5" name="Group 8">
          <a:extLst>
            <a:ext uri="{FF2B5EF4-FFF2-40B4-BE49-F238E27FC236}">
              <a16:creationId xmlns:a16="http://schemas.microsoft.com/office/drawing/2014/main" id="{0049C8AF-88AD-415E-816B-F85283518A5E}"/>
            </a:ext>
          </a:extLst>
        </xdr:cNvPr>
        <xdr:cNvGrpSpPr/>
      </xdr:nvGrpSpPr>
      <xdr:grpSpPr>
        <a:xfrm>
          <a:off x="8467897" y="9429750"/>
          <a:ext cx="2600153" cy="666750"/>
          <a:chOff x="11704595" y="6387757"/>
          <a:chExt cx="2580846" cy="681338"/>
        </a:xfrm>
      </xdr:grpSpPr>
      <xdr:sp macro="" textlink="">
        <xdr:nvSpPr>
          <xdr:cNvPr id="6" name="TextBox 5">
            <a:hlinkClick xmlns:r="http://schemas.openxmlformats.org/officeDocument/2006/relationships" r:id="rId13"/>
            <a:extLst>
              <a:ext uri="{FF2B5EF4-FFF2-40B4-BE49-F238E27FC236}">
                <a16:creationId xmlns:a16="http://schemas.microsoft.com/office/drawing/2014/main" id="{55A95083-D9B6-2E3B-89CB-FA148458FBAD}"/>
              </a:ext>
            </a:extLst>
          </xdr:cNvPr>
          <xdr:cNvSpPr txBox="1"/>
        </xdr:nvSpPr>
        <xdr:spPr>
          <a:xfrm>
            <a:off x="12333073" y="6387757"/>
            <a:ext cx="1952368" cy="681338"/>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300" b="1">
                <a:latin typeface="Arial" panose="020B0604020202020204" pitchFamily="34" charset="0"/>
                <a:cs typeface="Arial" panose="020B0604020202020204" pitchFamily="34" charset="0"/>
              </a:rPr>
              <a:t>Clique aqui para conhecer</a:t>
            </a:r>
            <a:r>
              <a:rPr lang="en-US" sz="1300" b="1" baseline="0">
                <a:latin typeface="Arial" panose="020B0604020202020204" pitchFamily="34" charset="0"/>
                <a:cs typeface="Arial" panose="020B0604020202020204" pitchFamily="34" charset="0"/>
              </a:rPr>
              <a:t> mais sobre o projeto Melhor Mel</a:t>
            </a:r>
            <a:endParaRPr lang="en-US" sz="1300" b="1">
              <a:latin typeface="Arial" panose="020B0604020202020204" pitchFamily="34" charset="0"/>
              <a:cs typeface="Arial" panose="020B0604020202020204" pitchFamily="34" charset="0"/>
            </a:endParaRPr>
          </a:p>
        </xdr:txBody>
      </xdr:sp>
      <xdr:sp macro="" textlink="">
        <xdr:nvSpPr>
          <xdr:cNvPr id="7" name="Rectangle 7">
            <a:extLst>
              <a:ext uri="{FF2B5EF4-FFF2-40B4-BE49-F238E27FC236}">
                <a16:creationId xmlns:a16="http://schemas.microsoft.com/office/drawing/2014/main" id="{B76B9290-646A-5305-FD8D-6231F7DA1F9F}"/>
              </a:ext>
            </a:extLst>
          </xdr:cNvPr>
          <xdr:cNvSpPr/>
        </xdr:nvSpPr>
        <xdr:spPr>
          <a:xfrm>
            <a:off x="11704595" y="6398054"/>
            <a:ext cx="624702" cy="665892"/>
          </a:xfrm>
          <a:prstGeom prst="rect">
            <a:avLst/>
          </a:prstGeom>
          <a:solidFill>
            <a:schemeClr val="bg1"/>
          </a:solidFill>
          <a:ln>
            <a:solidFill>
              <a:schemeClr val="bg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pic>
        <xdr:nvPicPr>
          <xdr:cNvPr id="8" name="Picture 6">
            <a:extLst>
              <a:ext uri="{FF2B5EF4-FFF2-40B4-BE49-F238E27FC236}">
                <a16:creationId xmlns:a16="http://schemas.microsoft.com/office/drawing/2014/main" id="{AF9DC595-27E5-00ED-98B5-F8184E22524F}"/>
              </a:ext>
            </a:extLst>
          </xdr:cNvPr>
          <xdr:cNvPicPr>
            <a:picLocks noChangeAspect="1"/>
          </xdr:cNvPicPr>
        </xdr:nvPicPr>
        <xdr:blipFill>
          <a:blip xmlns:r="http://schemas.openxmlformats.org/officeDocument/2006/relationships" r:embed="rId14"/>
          <a:stretch>
            <a:fillRect/>
          </a:stretch>
        </xdr:blipFill>
        <xdr:spPr>
          <a:xfrm>
            <a:off x="11728966" y="6477956"/>
            <a:ext cx="668982" cy="518714"/>
          </a:xfrm>
          <a:prstGeom prst="rect">
            <a:avLst/>
          </a:prstGeom>
        </xdr:spPr>
      </xdr:pic>
    </xdr:grpSp>
    <xdr:clientData/>
  </xdr:twoCellAnchor>
</xdr:wsDr>
</file>

<file path=xl/drawings/drawing16.xml><?xml version="1.0" encoding="utf-8"?>
<xdr:wsDr xmlns:xdr="http://schemas.openxmlformats.org/drawingml/2006/spreadsheetDrawing" xmlns:a="http://schemas.openxmlformats.org/drawingml/2006/main">
  <xdr:twoCellAnchor editAs="oneCell">
    <xdr:from>
      <xdr:col>17</xdr:col>
      <xdr:colOff>177800</xdr:colOff>
      <xdr:row>2</xdr:row>
      <xdr:rowOff>0</xdr:rowOff>
    </xdr:from>
    <xdr:to>
      <xdr:col>17</xdr:col>
      <xdr:colOff>749300</xdr:colOff>
      <xdr:row>4</xdr:row>
      <xdr:rowOff>158750</xdr:rowOff>
    </xdr:to>
    <xdr:pic>
      <xdr:nvPicPr>
        <xdr:cNvPr id="3" name="Graphic 2" descr="Home with solid fill">
          <a:hlinkClick xmlns:r="http://schemas.openxmlformats.org/officeDocument/2006/relationships" r:id="rId1"/>
          <a:extLst>
            <a:ext uri="{FF2B5EF4-FFF2-40B4-BE49-F238E27FC236}">
              <a16:creationId xmlns:a16="http://schemas.microsoft.com/office/drawing/2014/main" id="{37C5347E-4E08-DE4D-80BF-EAEDF4A51BF0}"/>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14579600" y="812800"/>
          <a:ext cx="571500" cy="565150"/>
        </a:xfrm>
        <a:prstGeom prst="rect">
          <a:avLst/>
        </a:prstGeom>
      </xdr:spPr>
    </xdr:pic>
    <xdr:clientData/>
  </xdr:twoCellAnchor>
  <xdr:twoCellAnchor editAs="oneCell">
    <xdr:from>
      <xdr:col>16</xdr:col>
      <xdr:colOff>406400</xdr:colOff>
      <xdr:row>2</xdr:row>
      <xdr:rowOff>25400</xdr:rowOff>
    </xdr:from>
    <xdr:to>
      <xdr:col>17</xdr:col>
      <xdr:colOff>95250</xdr:colOff>
      <xdr:row>4</xdr:row>
      <xdr:rowOff>133350</xdr:rowOff>
    </xdr:to>
    <xdr:pic>
      <xdr:nvPicPr>
        <xdr:cNvPr id="4" name="Graphic 3" descr="List with solid fill">
          <a:hlinkClick xmlns:r="http://schemas.openxmlformats.org/officeDocument/2006/relationships" r:id="rId4"/>
          <a:extLst>
            <a:ext uri="{FF2B5EF4-FFF2-40B4-BE49-F238E27FC236}">
              <a16:creationId xmlns:a16="http://schemas.microsoft.com/office/drawing/2014/main" id="{409E1076-6A3E-ED4C-AAAB-DFA9037256C0}"/>
            </a:ext>
          </a:extLst>
        </xdr:cNvPr>
        <xdr:cNvPicPr>
          <a:picLocks noChangeAspect="1"/>
        </xdr:cNvPicPr>
      </xdr:nvPicPr>
      <xdr:blipFill>
        <a:blip xmlns:r="http://schemas.openxmlformats.org/officeDocument/2006/relationships" r:embed="rId5">
          <a:extLst>
            <a:ext uri="{96DAC541-7B7A-43D3-8B79-37D633B846F1}">
              <asvg:svgBlip xmlns:asvg="http://schemas.microsoft.com/office/drawing/2016/SVG/main" r:embed="rId6"/>
            </a:ext>
          </a:extLst>
        </a:blip>
        <a:stretch>
          <a:fillRect/>
        </a:stretch>
      </xdr:blipFill>
      <xdr:spPr>
        <a:xfrm>
          <a:off x="13982700" y="838200"/>
          <a:ext cx="514350" cy="514350"/>
        </a:xfrm>
        <a:prstGeom prst="rect">
          <a:avLst/>
        </a:prstGeom>
      </xdr:spPr>
    </xdr:pic>
    <xdr:clientData/>
  </xdr:twoCellAnchor>
  <xdr:twoCellAnchor>
    <xdr:from>
      <xdr:col>2</xdr:col>
      <xdr:colOff>76200</xdr:colOff>
      <xdr:row>19</xdr:row>
      <xdr:rowOff>12700</xdr:rowOff>
    </xdr:from>
    <xdr:to>
      <xdr:col>13</xdr:col>
      <xdr:colOff>165100</xdr:colOff>
      <xdr:row>21</xdr:row>
      <xdr:rowOff>76200</xdr:rowOff>
    </xdr:to>
    <xdr:sp macro="" textlink="">
      <xdr:nvSpPr>
        <xdr:cNvPr id="7" name="Rectangle 6">
          <a:extLst>
            <a:ext uri="{FF2B5EF4-FFF2-40B4-BE49-F238E27FC236}">
              <a16:creationId xmlns:a16="http://schemas.microsoft.com/office/drawing/2014/main" id="{5ACB9EB5-3AF7-4965-0C96-8ED1CA3F46A9}"/>
            </a:ext>
          </a:extLst>
        </xdr:cNvPr>
        <xdr:cNvSpPr/>
      </xdr:nvSpPr>
      <xdr:spPr>
        <a:xfrm>
          <a:off x="1727200" y="4597400"/>
          <a:ext cx="9537700" cy="469900"/>
        </a:xfrm>
        <a:prstGeom prst="rect">
          <a:avLst/>
        </a:prstGeom>
        <a:solidFill>
          <a:srgbClr val="FBFBF0">
            <a:alpha val="29323"/>
          </a:srgbClr>
        </a:solidFill>
        <a:ln>
          <a:solidFill>
            <a:srgbClr val="FBFBF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0</xdr:col>
      <xdr:colOff>42332</xdr:colOff>
      <xdr:row>0</xdr:row>
      <xdr:rowOff>38100</xdr:rowOff>
    </xdr:from>
    <xdr:to>
      <xdr:col>5</xdr:col>
      <xdr:colOff>742243</xdr:colOff>
      <xdr:row>4</xdr:row>
      <xdr:rowOff>127051</xdr:rowOff>
    </xdr:to>
    <xdr:pic>
      <xdr:nvPicPr>
        <xdr:cNvPr id="5" name="Picture 4">
          <a:extLst>
            <a:ext uri="{FF2B5EF4-FFF2-40B4-BE49-F238E27FC236}">
              <a16:creationId xmlns:a16="http://schemas.microsoft.com/office/drawing/2014/main" id="{8EBE9AB4-7FAA-E348-8D4A-A3D587E583A4}"/>
            </a:ext>
          </a:extLst>
        </xdr:cNvPr>
        <xdr:cNvPicPr>
          <a:picLocks noChangeAspect="1"/>
        </xdr:cNvPicPr>
      </xdr:nvPicPr>
      <xdr:blipFill rotWithShape="1">
        <a:blip xmlns:r="http://schemas.openxmlformats.org/officeDocument/2006/relationships" r:embed="rId7"/>
        <a:srcRect t="43056" b="44192"/>
        <a:stretch/>
      </xdr:blipFill>
      <xdr:spPr>
        <a:xfrm>
          <a:off x="42332" y="444500"/>
          <a:ext cx="4827411" cy="901751"/>
        </a:xfrm>
        <a:prstGeom prst="rect">
          <a:avLst/>
        </a:prstGeom>
      </xdr:spPr>
    </xdr:pic>
    <xdr:clientData/>
  </xdr:twoCellAnchor>
  <xdr:twoCellAnchor editAs="oneCell">
    <xdr:from>
      <xdr:col>0</xdr:col>
      <xdr:colOff>0</xdr:colOff>
      <xdr:row>5</xdr:row>
      <xdr:rowOff>144437</xdr:rowOff>
    </xdr:from>
    <xdr:to>
      <xdr:col>1</xdr:col>
      <xdr:colOff>795261</xdr:colOff>
      <xdr:row>27</xdr:row>
      <xdr:rowOff>189341</xdr:rowOff>
    </xdr:to>
    <xdr:pic>
      <xdr:nvPicPr>
        <xdr:cNvPr id="8" name="Picture 7">
          <a:extLst>
            <a:ext uri="{FF2B5EF4-FFF2-40B4-BE49-F238E27FC236}">
              <a16:creationId xmlns:a16="http://schemas.microsoft.com/office/drawing/2014/main" id="{BDE107BE-6987-CD4B-8086-4199EF7EC0C3}"/>
            </a:ext>
          </a:extLst>
        </xdr:cNvPr>
        <xdr:cNvPicPr>
          <a:picLocks noChangeAspect="1"/>
        </xdr:cNvPicPr>
      </xdr:nvPicPr>
      <xdr:blipFill rotWithShape="1">
        <a:blip xmlns:r="http://schemas.openxmlformats.org/officeDocument/2006/relationships" r:embed="rId8"/>
        <a:srcRect l="27273" b="11250"/>
        <a:stretch/>
      </xdr:blipFill>
      <xdr:spPr>
        <a:xfrm rot="10800000">
          <a:off x="0" y="1566837"/>
          <a:ext cx="1620761" cy="4832804"/>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17</xdr:col>
      <xdr:colOff>215900</xdr:colOff>
      <xdr:row>1</xdr:row>
      <xdr:rowOff>190500</xdr:rowOff>
    </xdr:from>
    <xdr:to>
      <xdr:col>17</xdr:col>
      <xdr:colOff>784225</xdr:colOff>
      <xdr:row>4</xdr:row>
      <xdr:rowOff>149225</xdr:rowOff>
    </xdr:to>
    <xdr:pic>
      <xdr:nvPicPr>
        <xdr:cNvPr id="3" name="Graphic 2" descr="Home with solid fill">
          <a:hlinkClick xmlns:r="http://schemas.openxmlformats.org/officeDocument/2006/relationships" r:id="rId1"/>
          <a:extLst>
            <a:ext uri="{FF2B5EF4-FFF2-40B4-BE49-F238E27FC236}">
              <a16:creationId xmlns:a16="http://schemas.microsoft.com/office/drawing/2014/main" id="{3FF1051C-3650-A24E-A2DC-2F098A7EA603}"/>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14465300" y="800100"/>
          <a:ext cx="568325" cy="568325"/>
        </a:xfrm>
        <a:prstGeom prst="rect">
          <a:avLst/>
        </a:prstGeom>
      </xdr:spPr>
    </xdr:pic>
    <xdr:clientData/>
  </xdr:twoCellAnchor>
  <xdr:twoCellAnchor editAs="oneCell">
    <xdr:from>
      <xdr:col>16</xdr:col>
      <xdr:colOff>406400</xdr:colOff>
      <xdr:row>2</xdr:row>
      <xdr:rowOff>0</xdr:rowOff>
    </xdr:from>
    <xdr:to>
      <xdr:col>17</xdr:col>
      <xdr:colOff>98425</xdr:colOff>
      <xdr:row>4</xdr:row>
      <xdr:rowOff>111125</xdr:rowOff>
    </xdr:to>
    <xdr:pic>
      <xdr:nvPicPr>
        <xdr:cNvPr id="4" name="Graphic 3" descr="List with solid fill">
          <a:hlinkClick xmlns:r="http://schemas.openxmlformats.org/officeDocument/2006/relationships" r:id="rId4"/>
          <a:extLst>
            <a:ext uri="{FF2B5EF4-FFF2-40B4-BE49-F238E27FC236}">
              <a16:creationId xmlns:a16="http://schemas.microsoft.com/office/drawing/2014/main" id="{526A02A0-7CD2-4B47-8AE5-C98A4A997676}"/>
            </a:ext>
          </a:extLst>
        </xdr:cNvPr>
        <xdr:cNvPicPr>
          <a:picLocks noChangeAspect="1"/>
        </xdr:cNvPicPr>
      </xdr:nvPicPr>
      <xdr:blipFill>
        <a:blip xmlns:r="http://schemas.openxmlformats.org/officeDocument/2006/relationships" r:embed="rId5">
          <a:extLst>
            <a:ext uri="{96DAC541-7B7A-43D3-8B79-37D633B846F1}">
              <asvg:svgBlip xmlns:asvg="http://schemas.microsoft.com/office/drawing/2016/SVG/main" r:embed="rId6"/>
            </a:ext>
          </a:extLst>
        </a:blip>
        <a:stretch>
          <a:fillRect/>
        </a:stretch>
      </xdr:blipFill>
      <xdr:spPr>
        <a:xfrm>
          <a:off x="13830300" y="812800"/>
          <a:ext cx="517525" cy="517525"/>
        </a:xfrm>
        <a:prstGeom prst="rect">
          <a:avLst/>
        </a:prstGeom>
      </xdr:spPr>
    </xdr:pic>
    <xdr:clientData/>
  </xdr:twoCellAnchor>
  <xdr:twoCellAnchor>
    <xdr:from>
      <xdr:col>2</xdr:col>
      <xdr:colOff>444500</xdr:colOff>
      <xdr:row>79</xdr:row>
      <xdr:rowOff>177800</xdr:rowOff>
    </xdr:from>
    <xdr:to>
      <xdr:col>17</xdr:col>
      <xdr:colOff>177800</xdr:colOff>
      <xdr:row>98</xdr:row>
      <xdr:rowOff>107950</xdr:rowOff>
    </xdr:to>
    <xdr:sp macro="" textlink="">
      <xdr:nvSpPr>
        <xdr:cNvPr id="5" name="TextBox 4">
          <a:extLst>
            <a:ext uri="{FF2B5EF4-FFF2-40B4-BE49-F238E27FC236}">
              <a16:creationId xmlns:a16="http://schemas.microsoft.com/office/drawing/2014/main" id="{1C09F720-088E-4247-338A-48053312FDC3}"/>
            </a:ext>
            <a:ext uri="{147F2762-F138-4A5C-976F-8EAC2B608ADB}">
              <a16:predDERef xmlns:a16="http://schemas.microsoft.com/office/drawing/2014/main" pred="{526A02A0-7CD2-4B47-8AE5-C98A4A997676}"/>
            </a:ext>
          </a:extLst>
        </xdr:cNvPr>
        <xdr:cNvSpPr txBox="1"/>
      </xdr:nvSpPr>
      <xdr:spPr>
        <a:xfrm>
          <a:off x="2095500" y="18735675"/>
          <a:ext cx="12338050" cy="3851275"/>
        </a:xfrm>
        <a:prstGeom prst="rect">
          <a:avLst/>
        </a:prstGeom>
        <a:solidFill>
          <a:srgbClr val="F1F3CB">
            <a:alpha val="37000"/>
          </a:srgb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indent="0"/>
          <a:r>
            <a:rPr lang="en-US" sz="1300" b="1">
              <a:solidFill>
                <a:srgbClr val="0A6621"/>
              </a:solidFill>
              <a:latin typeface="Arial" panose="020B0604020202020204" pitchFamily="34" charset="0"/>
              <a:cs typeface="Arial" panose="020B0604020202020204" pitchFamily="34" charset="0"/>
            </a:rPr>
            <a:t>A inexistência de casos de corrupção na Melhoramentos não é fruto do acaso, mas sim de uma abordagem preventiva estruturada, que inclui:</a:t>
          </a:r>
        </a:p>
        <a:p>
          <a:pPr marL="0" indent="0"/>
          <a:endParaRPr lang="en-US" sz="1300" b="1">
            <a:solidFill>
              <a:srgbClr val="0A6621"/>
            </a:solidFill>
            <a:latin typeface="Arial" panose="020B0604020202020204" pitchFamily="34" charset="0"/>
            <a:cs typeface="Arial" panose="020B0604020202020204" pitchFamily="34" charset="0"/>
          </a:endParaRPr>
        </a:p>
        <a:p>
          <a:pPr marL="0" indent="0"/>
          <a:r>
            <a:rPr lang="en-US" sz="1300" b="1">
              <a:solidFill>
                <a:srgbClr val="0A6621"/>
              </a:solidFill>
              <a:latin typeface="Arial" panose="020B0604020202020204" pitchFamily="34" charset="0"/>
              <a:cs typeface="Arial" panose="020B0604020202020204" pitchFamily="34" charset="0"/>
            </a:rPr>
            <a:t>Treinamentos Periódicos: </a:t>
          </a:r>
          <a:r>
            <a:rPr lang="en-US" sz="1300">
              <a:solidFill>
                <a:srgbClr val="0A6621"/>
              </a:solidFill>
              <a:latin typeface="Arial" panose="020B0604020202020204" pitchFamily="34" charset="0"/>
              <a:cs typeface="Arial" panose="020B0604020202020204" pitchFamily="34" charset="0"/>
            </a:rPr>
            <a:t>todos os colaboradores, independentemente do nível hierárquico, participam de capacitações regulares sobre ética, compliance e prevenção à corrupção. Esses treinamentos abordam desde diretrizes internas até simulações de dilemas éticos que podem surgir no dia a dia.</a:t>
          </a:r>
        </a:p>
        <a:p>
          <a:pPr marL="0" indent="0"/>
          <a:endParaRPr lang="en-US" sz="1300" b="1">
            <a:solidFill>
              <a:srgbClr val="0A6621"/>
            </a:solidFill>
            <a:latin typeface="Arial" panose="020B0604020202020204" pitchFamily="34" charset="0"/>
            <a:cs typeface="Arial" panose="020B0604020202020204" pitchFamily="34" charset="0"/>
          </a:endParaRPr>
        </a:p>
        <a:p>
          <a:pPr marL="0" indent="0"/>
          <a:r>
            <a:rPr lang="en-US" sz="1300" b="1">
              <a:solidFill>
                <a:srgbClr val="0A6621"/>
              </a:solidFill>
              <a:latin typeface="Arial" panose="020B0604020202020204" pitchFamily="34" charset="0"/>
              <a:cs typeface="Arial" panose="020B0604020202020204" pitchFamily="34" charset="0"/>
            </a:rPr>
            <a:t>Tone at the Top: </a:t>
          </a:r>
          <a:r>
            <a:rPr lang="en-US" sz="1300">
              <a:solidFill>
                <a:srgbClr val="0A6621"/>
              </a:solidFill>
              <a:latin typeface="Arial" panose="020B0604020202020204" pitchFamily="34" charset="0"/>
              <a:cs typeface="Arial" panose="020B0604020202020204" pitchFamily="34" charset="0"/>
            </a:rPr>
            <a:t>nossa alta hierarquia deixa claro, em todas as ocasiões possíveis, que nossa tolerância à fraude e corrupção é zero.</a:t>
          </a:r>
        </a:p>
        <a:p>
          <a:pPr marL="0" indent="0"/>
          <a:endParaRPr lang="en-US" sz="1300" b="1">
            <a:solidFill>
              <a:srgbClr val="0A6621"/>
            </a:solidFill>
            <a:latin typeface="Arial" panose="020B0604020202020204" pitchFamily="34" charset="0"/>
            <a:cs typeface="Arial" panose="020B0604020202020204" pitchFamily="34" charset="0"/>
          </a:endParaRPr>
        </a:p>
        <a:p>
          <a:pPr marL="0" indent="0"/>
          <a:r>
            <a:rPr lang="en-US" sz="1300" b="1">
              <a:solidFill>
                <a:srgbClr val="0A6621"/>
              </a:solidFill>
              <a:latin typeface="Arial" panose="020B0604020202020204" pitchFamily="34" charset="0"/>
              <a:cs typeface="Arial" panose="020B0604020202020204" pitchFamily="34" charset="0"/>
            </a:rPr>
            <a:t>Monitoramento de Fornecedores: </a:t>
          </a:r>
          <a:r>
            <a:rPr lang="en-US" sz="1300">
              <a:solidFill>
                <a:srgbClr val="0A6621"/>
              </a:solidFill>
              <a:latin typeface="Arial" panose="020B0604020202020204" pitchFamily="34" charset="0"/>
              <a:cs typeface="Arial" panose="020B0604020202020204" pitchFamily="34" charset="0"/>
            </a:rPr>
            <a:t>implementamos um processo de análise prévia de parceiros e fornecedores, garantindo que todos os contratos firmados sigam critérios transparentes e estejam alinhados com nossos padrões de integridade. Isso inclui verificações prévias, análise de antecedentes e cláusulas contratuais específicas para mitigação de riscos, o que incluir entrega do nosso Código de Responsabilidade Sociambiental para todos os fornecedores. </a:t>
          </a:r>
        </a:p>
        <a:p>
          <a:pPr marL="0" indent="0"/>
          <a:endParaRPr lang="en-US" sz="1300" b="1">
            <a:solidFill>
              <a:srgbClr val="0A6621"/>
            </a:solidFill>
            <a:latin typeface="Arial" panose="020B0604020202020204" pitchFamily="34" charset="0"/>
            <a:cs typeface="Arial" panose="020B0604020202020204" pitchFamily="34" charset="0"/>
          </a:endParaRPr>
        </a:p>
        <a:p>
          <a:pPr marL="0" indent="0"/>
          <a:r>
            <a:rPr lang="en-US" sz="1300" b="1">
              <a:solidFill>
                <a:srgbClr val="0A6621"/>
              </a:solidFill>
              <a:latin typeface="Arial" panose="020B0604020202020204" pitchFamily="34" charset="0"/>
              <a:cs typeface="Arial" panose="020B0604020202020204" pitchFamily="34" charset="0"/>
            </a:rPr>
            <a:t>Canais de Denúncia: </a:t>
          </a:r>
          <a:r>
            <a:rPr lang="en-US" sz="1300">
              <a:solidFill>
                <a:srgbClr val="0A6621"/>
              </a:solidFill>
              <a:latin typeface="Arial" panose="020B0604020202020204" pitchFamily="34" charset="0"/>
              <a:cs typeface="Arial" panose="020B0604020202020204" pitchFamily="34" charset="0"/>
            </a:rPr>
            <a:t>mantemos um canal de denúncia independente e sigiloso, que permite que qualquer colaborador ou parceiro possa reportar eventuais suspeitas de irregularidades sem receio de represálias. Esse canal é amplamente divulgado dentro da empresa e para nossos fornecedores e monitorado para garantir respostas rápidas e eficazes a qualquer sinal de conduta inadequada.</a:t>
          </a:r>
        </a:p>
        <a:p>
          <a:pPr marL="0" indent="0"/>
          <a:endParaRPr lang="en-US" sz="1300" b="1">
            <a:solidFill>
              <a:srgbClr val="0A6621"/>
            </a:solidFill>
            <a:latin typeface="Arial" panose="020B0604020202020204" pitchFamily="34" charset="0"/>
            <a:cs typeface="Arial" panose="020B0604020202020204" pitchFamily="34" charset="0"/>
          </a:endParaRPr>
        </a:p>
        <a:p>
          <a:pPr marL="0" indent="0"/>
          <a:r>
            <a:rPr lang="en-US" sz="1300" b="1">
              <a:solidFill>
                <a:srgbClr val="0A6621"/>
              </a:solidFill>
              <a:latin typeface="Arial" panose="020B0604020202020204" pitchFamily="34" charset="0"/>
              <a:cs typeface="Arial" panose="020B0604020202020204" pitchFamily="34" charset="0"/>
            </a:rPr>
            <a:t>Políticas e Controles Internos: </a:t>
          </a:r>
          <a:r>
            <a:rPr lang="en-US" sz="1300">
              <a:solidFill>
                <a:srgbClr val="0A6621"/>
              </a:solidFill>
              <a:latin typeface="Arial" panose="020B0604020202020204" pitchFamily="34" charset="0"/>
              <a:cs typeface="Arial" panose="020B0604020202020204" pitchFamily="34" charset="0"/>
            </a:rPr>
            <a:t>a Melhoramentos possui um Código de Ética e Conduta robusto, que estabelece claramente as diretrizes esperadas de todos os colaboradores e parceiros.</a:t>
          </a:r>
        </a:p>
      </xdr:txBody>
    </xdr:sp>
    <xdr:clientData/>
  </xdr:twoCellAnchor>
  <xdr:twoCellAnchor editAs="oneCell">
    <xdr:from>
      <xdr:col>13</xdr:col>
      <xdr:colOff>282575</xdr:colOff>
      <xdr:row>11</xdr:row>
      <xdr:rowOff>98425</xdr:rowOff>
    </xdr:from>
    <xdr:to>
      <xdr:col>17</xdr:col>
      <xdr:colOff>152400</xdr:colOff>
      <xdr:row>19</xdr:row>
      <xdr:rowOff>111124</xdr:rowOff>
    </xdr:to>
    <xdr:pic>
      <xdr:nvPicPr>
        <xdr:cNvPr id="9" name="Picture 8">
          <a:extLst>
            <a:ext uri="{FF2B5EF4-FFF2-40B4-BE49-F238E27FC236}">
              <a16:creationId xmlns:a16="http://schemas.microsoft.com/office/drawing/2014/main" id="{E609E488-17F2-A6EE-3AFC-AA2820D793EC}"/>
            </a:ext>
          </a:extLst>
        </xdr:cNvPr>
        <xdr:cNvPicPr>
          <a:picLocks noChangeAspect="1"/>
        </xdr:cNvPicPr>
      </xdr:nvPicPr>
      <xdr:blipFill>
        <a:blip xmlns:r="http://schemas.openxmlformats.org/officeDocument/2006/relationships" r:embed="rId7"/>
        <a:stretch>
          <a:fillRect/>
        </a:stretch>
      </xdr:blipFill>
      <xdr:spPr>
        <a:xfrm>
          <a:off x="11014075" y="2752725"/>
          <a:ext cx="3387725" cy="1714499"/>
        </a:xfrm>
        <a:prstGeom prst="rect">
          <a:avLst/>
        </a:prstGeom>
      </xdr:spPr>
    </xdr:pic>
    <xdr:clientData/>
  </xdr:twoCellAnchor>
  <xdr:twoCellAnchor>
    <xdr:from>
      <xdr:col>16</xdr:col>
      <xdr:colOff>355600</xdr:colOff>
      <xdr:row>40</xdr:row>
      <xdr:rowOff>76200</xdr:rowOff>
    </xdr:from>
    <xdr:to>
      <xdr:col>17</xdr:col>
      <xdr:colOff>199972</xdr:colOff>
      <xdr:row>42</xdr:row>
      <xdr:rowOff>169542</xdr:rowOff>
    </xdr:to>
    <xdr:pic>
      <xdr:nvPicPr>
        <xdr:cNvPr id="6" name="Picture 5">
          <a:extLst>
            <a:ext uri="{FF2B5EF4-FFF2-40B4-BE49-F238E27FC236}">
              <a16:creationId xmlns:a16="http://schemas.microsoft.com/office/drawing/2014/main" id="{E42F8748-1F56-BE46-99AD-7B4D15AD25BB}"/>
            </a:ext>
          </a:extLst>
        </xdr:cNvPr>
        <xdr:cNvPicPr>
          <a:picLocks noChangeAspect="1"/>
        </xdr:cNvPicPr>
      </xdr:nvPicPr>
      <xdr:blipFill>
        <a:blip xmlns:r="http://schemas.openxmlformats.org/officeDocument/2006/relationships" r:embed="rId8"/>
        <a:stretch>
          <a:fillRect/>
        </a:stretch>
      </xdr:blipFill>
      <xdr:spPr>
        <a:xfrm>
          <a:off x="13779500" y="10744200"/>
          <a:ext cx="669872" cy="512442"/>
        </a:xfrm>
        <a:prstGeom prst="rect">
          <a:avLst/>
        </a:prstGeom>
      </xdr:spPr>
    </xdr:pic>
    <xdr:clientData/>
  </xdr:twoCellAnchor>
  <xdr:twoCellAnchor editAs="oneCell">
    <xdr:from>
      <xdr:col>0</xdr:col>
      <xdr:colOff>42332</xdr:colOff>
      <xdr:row>0</xdr:row>
      <xdr:rowOff>56445</xdr:rowOff>
    </xdr:from>
    <xdr:to>
      <xdr:col>5</xdr:col>
      <xdr:colOff>706965</xdr:colOff>
      <xdr:row>4</xdr:row>
      <xdr:rowOff>167974</xdr:rowOff>
    </xdr:to>
    <xdr:pic>
      <xdr:nvPicPr>
        <xdr:cNvPr id="7" name="Picture 6">
          <a:extLst>
            <a:ext uri="{FF2B5EF4-FFF2-40B4-BE49-F238E27FC236}">
              <a16:creationId xmlns:a16="http://schemas.microsoft.com/office/drawing/2014/main" id="{2CE6EAC7-C2D6-C246-BCD2-C78C3BA8ED2A}"/>
            </a:ext>
          </a:extLst>
        </xdr:cNvPr>
        <xdr:cNvPicPr>
          <a:picLocks noChangeAspect="1"/>
        </xdr:cNvPicPr>
      </xdr:nvPicPr>
      <xdr:blipFill rotWithShape="1">
        <a:blip xmlns:r="http://schemas.openxmlformats.org/officeDocument/2006/relationships" r:embed="rId9"/>
        <a:srcRect t="43056" b="44192"/>
        <a:stretch/>
      </xdr:blipFill>
      <xdr:spPr>
        <a:xfrm>
          <a:off x="42332" y="451556"/>
          <a:ext cx="4827411" cy="901751"/>
        </a:xfrm>
        <a:prstGeom prst="rect">
          <a:avLst/>
        </a:prstGeom>
      </xdr:spPr>
    </xdr:pic>
    <xdr:clientData/>
  </xdr:twoCellAnchor>
  <xdr:twoCellAnchor editAs="oneCell">
    <xdr:from>
      <xdr:col>0</xdr:col>
      <xdr:colOff>0</xdr:colOff>
      <xdr:row>5</xdr:row>
      <xdr:rowOff>191004</xdr:rowOff>
    </xdr:from>
    <xdr:to>
      <xdr:col>1</xdr:col>
      <xdr:colOff>788205</xdr:colOff>
      <xdr:row>29</xdr:row>
      <xdr:rowOff>183697</xdr:rowOff>
    </xdr:to>
    <xdr:pic>
      <xdr:nvPicPr>
        <xdr:cNvPr id="8" name="Picture 7">
          <a:extLst>
            <a:ext uri="{FF2B5EF4-FFF2-40B4-BE49-F238E27FC236}">
              <a16:creationId xmlns:a16="http://schemas.microsoft.com/office/drawing/2014/main" id="{2081554B-25E5-A34F-B569-705A6774C5B5}"/>
            </a:ext>
          </a:extLst>
        </xdr:cNvPr>
        <xdr:cNvPicPr>
          <a:picLocks noChangeAspect="1"/>
        </xdr:cNvPicPr>
      </xdr:nvPicPr>
      <xdr:blipFill rotWithShape="1">
        <a:blip xmlns:r="http://schemas.openxmlformats.org/officeDocument/2006/relationships" r:embed="rId10"/>
        <a:srcRect l="27273" b="11250"/>
        <a:stretch/>
      </xdr:blipFill>
      <xdr:spPr>
        <a:xfrm rot="10800000">
          <a:off x="0" y="1573893"/>
          <a:ext cx="1620761" cy="4832804"/>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17</xdr:col>
      <xdr:colOff>368300</xdr:colOff>
      <xdr:row>1</xdr:row>
      <xdr:rowOff>190500</xdr:rowOff>
    </xdr:from>
    <xdr:to>
      <xdr:col>18</xdr:col>
      <xdr:colOff>114300</xdr:colOff>
      <xdr:row>4</xdr:row>
      <xdr:rowOff>152400</xdr:rowOff>
    </xdr:to>
    <xdr:pic>
      <xdr:nvPicPr>
        <xdr:cNvPr id="3" name="Graphic 2" descr="Home with solid fill">
          <a:hlinkClick xmlns:r="http://schemas.openxmlformats.org/officeDocument/2006/relationships" r:id="rId1"/>
          <a:extLst>
            <a:ext uri="{FF2B5EF4-FFF2-40B4-BE49-F238E27FC236}">
              <a16:creationId xmlns:a16="http://schemas.microsoft.com/office/drawing/2014/main" id="{21157B02-AF77-4E4F-9A62-FB306EE6EEFE}"/>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14401800" y="800100"/>
          <a:ext cx="571500" cy="571500"/>
        </a:xfrm>
        <a:prstGeom prst="rect">
          <a:avLst/>
        </a:prstGeom>
      </xdr:spPr>
    </xdr:pic>
    <xdr:clientData/>
  </xdr:twoCellAnchor>
  <xdr:twoCellAnchor editAs="oneCell">
    <xdr:from>
      <xdr:col>16</xdr:col>
      <xdr:colOff>679520</xdr:colOff>
      <xdr:row>2</xdr:row>
      <xdr:rowOff>8603</xdr:rowOff>
    </xdr:from>
    <xdr:to>
      <xdr:col>17</xdr:col>
      <xdr:colOff>374720</xdr:colOff>
      <xdr:row>4</xdr:row>
      <xdr:rowOff>117987</xdr:rowOff>
    </xdr:to>
    <xdr:pic>
      <xdr:nvPicPr>
        <xdr:cNvPr id="4" name="Graphic 3" descr="List with solid fill">
          <a:hlinkClick xmlns:r="http://schemas.openxmlformats.org/officeDocument/2006/relationships" r:id="rId4"/>
          <a:extLst>
            <a:ext uri="{FF2B5EF4-FFF2-40B4-BE49-F238E27FC236}">
              <a16:creationId xmlns:a16="http://schemas.microsoft.com/office/drawing/2014/main" id="{FED09107-0CC2-DB45-B8B7-CD4DF95772CC}"/>
            </a:ext>
          </a:extLst>
        </xdr:cNvPr>
        <xdr:cNvPicPr>
          <a:picLocks noChangeAspect="1"/>
        </xdr:cNvPicPr>
      </xdr:nvPicPr>
      <xdr:blipFill>
        <a:blip xmlns:r="http://schemas.openxmlformats.org/officeDocument/2006/relationships" r:embed="rId5">
          <a:extLst>
            <a:ext uri="{96DAC541-7B7A-43D3-8B79-37D633B846F1}">
              <asvg:svgBlip xmlns:asvg="http://schemas.microsoft.com/office/drawing/2016/SVG/main" r:embed="rId6"/>
            </a:ext>
          </a:extLst>
        </a:blip>
        <a:stretch>
          <a:fillRect/>
        </a:stretch>
      </xdr:blipFill>
      <xdr:spPr>
        <a:xfrm>
          <a:off x="13887520" y="821403"/>
          <a:ext cx="520700" cy="515784"/>
        </a:xfrm>
        <a:prstGeom prst="rect">
          <a:avLst/>
        </a:prstGeom>
      </xdr:spPr>
    </xdr:pic>
    <xdr:clientData/>
  </xdr:twoCellAnchor>
  <xdr:twoCellAnchor editAs="oneCell">
    <xdr:from>
      <xdr:col>15</xdr:col>
      <xdr:colOff>56535</xdr:colOff>
      <xdr:row>15</xdr:row>
      <xdr:rowOff>158868</xdr:rowOff>
    </xdr:from>
    <xdr:to>
      <xdr:col>18</xdr:col>
      <xdr:colOff>584200</xdr:colOff>
      <xdr:row>30</xdr:row>
      <xdr:rowOff>144184</xdr:rowOff>
    </xdr:to>
    <xdr:pic>
      <xdr:nvPicPr>
        <xdr:cNvPr id="7" name="Picture 6">
          <a:extLst>
            <a:ext uri="{FF2B5EF4-FFF2-40B4-BE49-F238E27FC236}">
              <a16:creationId xmlns:a16="http://schemas.microsoft.com/office/drawing/2014/main" id="{93374502-40D2-BFB4-EA8A-CBC089F246BC}"/>
            </a:ext>
            <a:ext uri="{147F2762-F138-4A5C-976F-8EAC2B608ADB}">
              <a16:predDERef xmlns:a16="http://schemas.microsoft.com/office/drawing/2014/main" pred="{FED09107-0CC2-DB45-B8B7-CD4DF95772CC}"/>
            </a:ext>
          </a:extLst>
        </xdr:cNvPr>
        <xdr:cNvPicPr>
          <a:picLocks noChangeAspect="1"/>
        </xdr:cNvPicPr>
      </xdr:nvPicPr>
      <xdr:blipFill>
        <a:blip xmlns:r="http://schemas.openxmlformats.org/officeDocument/2006/relationships" r:embed="rId7"/>
        <a:stretch>
          <a:fillRect/>
        </a:stretch>
      </xdr:blipFill>
      <xdr:spPr>
        <a:xfrm>
          <a:off x="12439035" y="3727568"/>
          <a:ext cx="3004165" cy="3058716"/>
        </a:xfrm>
        <a:prstGeom prst="rect">
          <a:avLst/>
        </a:prstGeom>
      </xdr:spPr>
    </xdr:pic>
    <xdr:clientData/>
  </xdr:twoCellAnchor>
  <xdr:twoCellAnchor editAs="oneCell">
    <xdr:from>
      <xdr:col>0</xdr:col>
      <xdr:colOff>42332</xdr:colOff>
      <xdr:row>0</xdr:row>
      <xdr:rowOff>76200</xdr:rowOff>
    </xdr:from>
    <xdr:to>
      <xdr:col>5</xdr:col>
      <xdr:colOff>706965</xdr:colOff>
      <xdr:row>4</xdr:row>
      <xdr:rowOff>187729</xdr:rowOff>
    </xdr:to>
    <xdr:pic>
      <xdr:nvPicPr>
        <xdr:cNvPr id="5" name="Picture 4">
          <a:extLst>
            <a:ext uri="{FF2B5EF4-FFF2-40B4-BE49-F238E27FC236}">
              <a16:creationId xmlns:a16="http://schemas.microsoft.com/office/drawing/2014/main" id="{484F1DB9-F944-5848-82BC-FD852E96DB1D}"/>
            </a:ext>
          </a:extLst>
        </xdr:cNvPr>
        <xdr:cNvPicPr>
          <a:picLocks noChangeAspect="1"/>
        </xdr:cNvPicPr>
      </xdr:nvPicPr>
      <xdr:blipFill rotWithShape="1">
        <a:blip xmlns:r="http://schemas.openxmlformats.org/officeDocument/2006/relationships" r:embed="rId8"/>
        <a:srcRect t="43056" b="44192"/>
        <a:stretch/>
      </xdr:blipFill>
      <xdr:spPr>
        <a:xfrm>
          <a:off x="42332" y="482600"/>
          <a:ext cx="4792133" cy="924329"/>
        </a:xfrm>
        <a:prstGeom prst="rect">
          <a:avLst/>
        </a:prstGeom>
      </xdr:spPr>
    </xdr:pic>
    <xdr:clientData/>
  </xdr:twoCellAnchor>
  <xdr:twoCellAnchor editAs="oneCell">
    <xdr:from>
      <xdr:col>0</xdr:col>
      <xdr:colOff>0</xdr:colOff>
      <xdr:row>6</xdr:row>
      <xdr:rowOff>7559</xdr:rowOff>
    </xdr:from>
    <xdr:to>
      <xdr:col>1</xdr:col>
      <xdr:colOff>788205</xdr:colOff>
      <xdr:row>29</xdr:row>
      <xdr:rowOff>152652</xdr:rowOff>
    </xdr:to>
    <xdr:pic>
      <xdr:nvPicPr>
        <xdr:cNvPr id="6" name="Picture 5">
          <a:extLst>
            <a:ext uri="{FF2B5EF4-FFF2-40B4-BE49-F238E27FC236}">
              <a16:creationId xmlns:a16="http://schemas.microsoft.com/office/drawing/2014/main" id="{B3167CE2-C6BA-7545-9A85-C9A7A4E55D84}"/>
            </a:ext>
          </a:extLst>
        </xdr:cNvPr>
        <xdr:cNvPicPr>
          <a:picLocks noChangeAspect="1"/>
        </xdr:cNvPicPr>
      </xdr:nvPicPr>
      <xdr:blipFill rotWithShape="1">
        <a:blip xmlns:r="http://schemas.openxmlformats.org/officeDocument/2006/relationships" r:embed="rId9"/>
        <a:srcRect l="27273" b="11250"/>
        <a:stretch/>
      </xdr:blipFill>
      <xdr:spPr>
        <a:xfrm rot="10800000">
          <a:off x="0" y="1633159"/>
          <a:ext cx="1613705" cy="4958393"/>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17</xdr:col>
      <xdr:colOff>254000</xdr:colOff>
      <xdr:row>2</xdr:row>
      <xdr:rowOff>101600</xdr:rowOff>
    </xdr:from>
    <xdr:to>
      <xdr:col>18</xdr:col>
      <xdr:colOff>0</xdr:colOff>
      <xdr:row>5</xdr:row>
      <xdr:rowOff>63500</xdr:rowOff>
    </xdr:to>
    <xdr:pic>
      <xdr:nvPicPr>
        <xdr:cNvPr id="7" name="Graphic 6" descr="Home with solid fill">
          <a:hlinkClick xmlns:r="http://schemas.openxmlformats.org/officeDocument/2006/relationships" r:id="rId1"/>
          <a:extLst>
            <a:ext uri="{FF2B5EF4-FFF2-40B4-BE49-F238E27FC236}">
              <a16:creationId xmlns:a16="http://schemas.microsoft.com/office/drawing/2014/main" id="{E5D31D52-E193-124D-BC81-B086B1751AC4}"/>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14287500" y="914400"/>
          <a:ext cx="571500" cy="571500"/>
        </a:xfrm>
        <a:prstGeom prst="rect">
          <a:avLst/>
        </a:prstGeom>
      </xdr:spPr>
    </xdr:pic>
    <xdr:clientData/>
  </xdr:twoCellAnchor>
  <xdr:twoCellAnchor editAs="oneCell">
    <xdr:from>
      <xdr:col>16</xdr:col>
      <xdr:colOff>482600</xdr:colOff>
      <xdr:row>2</xdr:row>
      <xdr:rowOff>127000</xdr:rowOff>
    </xdr:from>
    <xdr:to>
      <xdr:col>17</xdr:col>
      <xdr:colOff>177800</xdr:colOff>
      <xdr:row>5</xdr:row>
      <xdr:rowOff>38100</xdr:rowOff>
    </xdr:to>
    <xdr:pic>
      <xdr:nvPicPr>
        <xdr:cNvPr id="8" name="Graphic 7" descr="List with solid fill">
          <a:hlinkClick xmlns:r="http://schemas.openxmlformats.org/officeDocument/2006/relationships" r:id="rId4"/>
          <a:extLst>
            <a:ext uri="{FF2B5EF4-FFF2-40B4-BE49-F238E27FC236}">
              <a16:creationId xmlns:a16="http://schemas.microsoft.com/office/drawing/2014/main" id="{6BC6AFD1-327D-B248-ABFE-99543087CEEC}"/>
            </a:ext>
          </a:extLst>
        </xdr:cNvPr>
        <xdr:cNvPicPr>
          <a:picLocks noChangeAspect="1"/>
        </xdr:cNvPicPr>
      </xdr:nvPicPr>
      <xdr:blipFill>
        <a:blip xmlns:r="http://schemas.openxmlformats.org/officeDocument/2006/relationships" r:embed="rId5">
          <a:extLst>
            <a:ext uri="{96DAC541-7B7A-43D3-8B79-37D633B846F1}">
              <asvg:svgBlip xmlns:asvg="http://schemas.microsoft.com/office/drawing/2016/SVG/main" r:embed="rId6"/>
            </a:ext>
          </a:extLst>
        </a:blip>
        <a:stretch>
          <a:fillRect/>
        </a:stretch>
      </xdr:blipFill>
      <xdr:spPr>
        <a:xfrm>
          <a:off x="13690600" y="939800"/>
          <a:ext cx="520700" cy="520700"/>
        </a:xfrm>
        <a:prstGeom prst="rect">
          <a:avLst/>
        </a:prstGeom>
      </xdr:spPr>
    </xdr:pic>
    <xdr:clientData/>
  </xdr:twoCellAnchor>
  <xdr:twoCellAnchor>
    <xdr:from>
      <xdr:col>5</xdr:col>
      <xdr:colOff>165101</xdr:colOff>
      <xdr:row>22</xdr:row>
      <xdr:rowOff>87747</xdr:rowOff>
    </xdr:from>
    <xdr:to>
      <xdr:col>14</xdr:col>
      <xdr:colOff>485776</xdr:colOff>
      <xdr:row>32</xdr:row>
      <xdr:rowOff>168276</xdr:rowOff>
    </xdr:to>
    <xdr:grpSp>
      <xdr:nvGrpSpPr>
        <xdr:cNvPr id="15" name="Group 14">
          <a:extLst>
            <a:ext uri="{FF2B5EF4-FFF2-40B4-BE49-F238E27FC236}">
              <a16:creationId xmlns:a16="http://schemas.microsoft.com/office/drawing/2014/main" id="{4814E9F7-57A5-1B90-1B85-28A6FFB68762}"/>
            </a:ext>
          </a:extLst>
        </xdr:cNvPr>
        <xdr:cNvGrpSpPr/>
      </xdr:nvGrpSpPr>
      <xdr:grpSpPr>
        <a:xfrm>
          <a:off x="4305301" y="4561322"/>
          <a:ext cx="7778750" cy="2103004"/>
          <a:chOff x="4356100" y="4809368"/>
          <a:chExt cx="8007373" cy="2482545"/>
        </a:xfrm>
      </xdr:grpSpPr>
      <xdr:sp macro="" textlink="">
        <xdr:nvSpPr>
          <xdr:cNvPr id="14" name="TextBox 13">
            <a:extLst>
              <a:ext uri="{FF2B5EF4-FFF2-40B4-BE49-F238E27FC236}">
                <a16:creationId xmlns:a16="http://schemas.microsoft.com/office/drawing/2014/main" id="{1BE755E5-1B54-CB62-5B1C-CB60685543B8}"/>
              </a:ext>
            </a:extLst>
          </xdr:cNvPr>
          <xdr:cNvSpPr txBox="1"/>
        </xdr:nvSpPr>
        <xdr:spPr>
          <a:xfrm>
            <a:off x="4356100" y="4809368"/>
            <a:ext cx="8007373" cy="2482545"/>
          </a:xfrm>
          <a:prstGeom prst="rect">
            <a:avLst/>
          </a:prstGeom>
          <a:solidFill>
            <a:srgbClr val="EDF1C9"/>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 </a:t>
            </a:r>
          </a:p>
          <a:p>
            <a:br>
              <a:rPr lang="en-US" sz="600" b="0">
                <a:solidFill>
                  <a:schemeClr val="dk1"/>
                </a:solidFill>
                <a:latin typeface="+mn-lt"/>
                <a:cs typeface="+mn-cs"/>
              </a:rPr>
            </a:br>
            <a:r>
              <a:rPr lang="en-US" sz="1600" b="1">
                <a:solidFill>
                  <a:srgbClr val="F5885F"/>
                </a:solidFill>
                <a:latin typeface="Arial" panose="020B0604020202020204" pitchFamily="34" charset="0"/>
                <a:cs typeface="Arial" panose="020B0604020202020204" pitchFamily="34" charset="0"/>
              </a:rPr>
              <a:t>Monitoramento e preservação</a:t>
            </a:r>
            <a:endParaRPr lang="en-US" sz="1300">
              <a:latin typeface="Arial" panose="020B0604020202020204" pitchFamily="34" charset="0"/>
              <a:cs typeface="Arial" panose="020B0604020202020204" pitchFamily="34" charset="0"/>
            </a:endParaRPr>
          </a:p>
          <a:p>
            <a:pPr algn="l"/>
            <a:r>
              <a:rPr lang="en-US" sz="1300">
                <a:solidFill>
                  <a:schemeClr val="tx1">
                    <a:lumMod val="65000"/>
                    <a:lumOff val="35000"/>
                  </a:schemeClr>
                </a:solidFill>
                <a:latin typeface="Arial" panose="020B0604020202020204" pitchFamily="34" charset="0"/>
                <a:cs typeface="Arial" panose="020B0604020202020204" pitchFamily="34" charset="0"/>
              </a:rPr>
              <a:t>A Melhoramentos mantém um robusto</a:t>
            </a:r>
          </a:p>
          <a:p>
            <a:pPr algn="l"/>
            <a:r>
              <a:rPr lang="en-US" sz="1300">
                <a:solidFill>
                  <a:schemeClr val="tx1">
                    <a:lumMod val="65000"/>
                    <a:lumOff val="35000"/>
                  </a:schemeClr>
                </a:solidFill>
                <a:latin typeface="Arial" panose="020B0604020202020204" pitchFamily="34" charset="0"/>
                <a:cs typeface="Arial" panose="020B0604020202020204" pitchFamily="34" charset="0"/>
              </a:rPr>
              <a:t>sistema de monitoramento e preservação </a:t>
            </a:r>
          </a:p>
          <a:p>
            <a:pPr algn="l"/>
            <a:r>
              <a:rPr lang="en-US" sz="1300">
                <a:solidFill>
                  <a:schemeClr val="tx1">
                    <a:lumMod val="65000"/>
                    <a:lumOff val="35000"/>
                  </a:schemeClr>
                </a:solidFill>
                <a:latin typeface="Arial" panose="020B0604020202020204" pitchFamily="34" charset="0"/>
                <a:cs typeface="Arial" panose="020B0604020202020204" pitchFamily="34" charset="0"/>
              </a:rPr>
              <a:t>das nascentes. Atualmente, são 819 nascentes </a:t>
            </a:r>
          </a:p>
          <a:p>
            <a:pPr marL="0" marR="0" indent="0" algn="l" defTabSz="914400" eaLnBrk="1" fontAlgn="auto" latinLnBrk="0" hangingPunct="1">
              <a:lnSpc>
                <a:spcPct val="100000"/>
              </a:lnSpc>
              <a:spcBef>
                <a:spcPts val="0"/>
              </a:spcBef>
              <a:spcAft>
                <a:spcPts val="0"/>
              </a:spcAft>
              <a:buClrTx/>
              <a:buSzTx/>
              <a:buFontTx/>
              <a:buNone/>
              <a:tabLst/>
              <a:defRPr/>
            </a:pPr>
            <a:r>
              <a:rPr lang="en-US" sz="1300">
                <a:solidFill>
                  <a:schemeClr val="tx1">
                    <a:lumMod val="65000"/>
                    <a:lumOff val="35000"/>
                  </a:schemeClr>
                </a:solidFill>
                <a:latin typeface="Arial" panose="020B0604020202020204" pitchFamily="34" charset="0"/>
                <a:cs typeface="Arial" panose="020B0604020202020204" pitchFamily="34" charset="0"/>
              </a:rPr>
              <a:t>catalogadas e, sempre que novas nascentes e </a:t>
            </a:r>
          </a:p>
          <a:p>
            <a:pPr marL="0" marR="0" indent="0" algn="l" defTabSz="914400" eaLnBrk="1" fontAlgn="auto" latinLnBrk="0" hangingPunct="1">
              <a:lnSpc>
                <a:spcPct val="100000"/>
              </a:lnSpc>
              <a:spcBef>
                <a:spcPts val="0"/>
              </a:spcBef>
              <a:spcAft>
                <a:spcPts val="0"/>
              </a:spcAft>
              <a:buClrTx/>
              <a:buSzTx/>
              <a:buFontTx/>
              <a:buNone/>
              <a:tabLst/>
              <a:defRPr/>
            </a:pPr>
            <a:r>
              <a:rPr lang="en-US" sz="1300">
                <a:solidFill>
                  <a:schemeClr val="tx1">
                    <a:lumMod val="65000"/>
                    <a:lumOff val="35000"/>
                  </a:schemeClr>
                </a:solidFill>
                <a:latin typeface="Arial" panose="020B0604020202020204" pitchFamily="34" charset="0"/>
                <a:cs typeface="Arial" panose="020B0604020202020204" pitchFamily="34" charset="0"/>
              </a:rPr>
              <a:t>olhos</a:t>
            </a:r>
            <a:r>
              <a:rPr lang="en-US" sz="1300" baseline="0">
                <a:solidFill>
                  <a:schemeClr val="tx1">
                    <a:lumMod val="65000"/>
                    <a:lumOff val="35000"/>
                  </a:schemeClr>
                </a:solidFill>
                <a:latin typeface="Arial" panose="020B0604020202020204" pitchFamily="34" charset="0"/>
                <a:cs typeface="Arial" panose="020B0604020202020204" pitchFamily="34" charset="0"/>
              </a:rPr>
              <a:t> </a:t>
            </a:r>
            <a:r>
              <a:rPr lang="en-US" sz="1300">
                <a:solidFill>
                  <a:schemeClr val="tx1">
                    <a:lumMod val="65000"/>
                    <a:lumOff val="35000"/>
                  </a:schemeClr>
                </a:solidFill>
                <a:latin typeface="Arial" panose="020B0604020202020204" pitchFamily="34" charset="0"/>
                <a:cs typeface="Arial" panose="020B0604020202020204" pitchFamily="34" charset="0"/>
              </a:rPr>
              <a:t>d’água são identificadas, o cadastro é </a:t>
            </a:r>
          </a:p>
          <a:p>
            <a:pPr marL="0" marR="0" indent="0" algn="l" defTabSz="914400" eaLnBrk="1" fontAlgn="auto" latinLnBrk="0" hangingPunct="1">
              <a:lnSpc>
                <a:spcPct val="100000"/>
              </a:lnSpc>
              <a:spcBef>
                <a:spcPts val="0"/>
              </a:spcBef>
              <a:spcAft>
                <a:spcPts val="0"/>
              </a:spcAft>
              <a:buClrTx/>
              <a:buSzTx/>
              <a:buFontTx/>
              <a:buNone/>
              <a:tabLst/>
              <a:defRPr/>
            </a:pPr>
            <a:r>
              <a:rPr lang="en-US" sz="1300">
                <a:solidFill>
                  <a:schemeClr val="tx1">
                    <a:lumMod val="65000"/>
                    <a:lumOff val="35000"/>
                  </a:schemeClr>
                </a:solidFill>
                <a:latin typeface="Arial" panose="020B0604020202020204" pitchFamily="34" charset="0"/>
                <a:cs typeface="Arial" panose="020B0604020202020204" pitchFamily="34" charset="0"/>
              </a:rPr>
              <a:t>atualizado e suas áreas de</a:t>
            </a:r>
            <a:r>
              <a:rPr lang="en-US" sz="1300" baseline="0">
                <a:solidFill>
                  <a:schemeClr val="tx1">
                    <a:lumMod val="65000"/>
                    <a:lumOff val="35000"/>
                  </a:schemeClr>
                </a:solidFill>
                <a:latin typeface="Arial" panose="020B0604020202020204" pitchFamily="34" charset="0"/>
                <a:cs typeface="Arial" panose="020B0604020202020204" pitchFamily="34" charset="0"/>
              </a:rPr>
              <a:t> </a:t>
            </a:r>
            <a:r>
              <a:rPr lang="en-US" sz="1300">
                <a:solidFill>
                  <a:schemeClr val="tx1">
                    <a:lumMod val="65000"/>
                    <a:lumOff val="35000"/>
                  </a:schemeClr>
                </a:solidFill>
                <a:latin typeface="Arial" panose="020B0604020202020204" pitchFamily="34" charset="0"/>
                <a:cs typeface="Arial" panose="020B0604020202020204" pitchFamily="34" charset="0"/>
              </a:rPr>
              <a:t>preservação </a:t>
            </a:r>
          </a:p>
          <a:p>
            <a:pPr marL="0" marR="0" indent="0" algn="l" defTabSz="914400" eaLnBrk="1" fontAlgn="auto" latinLnBrk="0" hangingPunct="1">
              <a:lnSpc>
                <a:spcPct val="100000"/>
              </a:lnSpc>
              <a:spcBef>
                <a:spcPts val="0"/>
              </a:spcBef>
              <a:spcAft>
                <a:spcPts val="0"/>
              </a:spcAft>
              <a:buClrTx/>
              <a:buSzTx/>
              <a:buFontTx/>
              <a:buNone/>
              <a:tabLst/>
              <a:defRPr/>
            </a:pPr>
            <a:r>
              <a:rPr lang="en-US" sz="1300">
                <a:solidFill>
                  <a:schemeClr val="tx1">
                    <a:lumMod val="65000"/>
                    <a:lumOff val="35000"/>
                  </a:schemeClr>
                </a:solidFill>
                <a:latin typeface="Arial" panose="020B0604020202020204" pitchFamily="34" charset="0"/>
                <a:cs typeface="Arial" panose="020B0604020202020204" pitchFamily="34" charset="0"/>
              </a:rPr>
              <a:t>inseridas na base de dados.</a:t>
            </a:r>
          </a:p>
          <a:p>
            <a:pPr marL="0" marR="0" indent="0" algn="l" defTabSz="914400" eaLnBrk="1" fontAlgn="auto" latinLnBrk="0" hangingPunct="1">
              <a:lnSpc>
                <a:spcPct val="100000"/>
              </a:lnSpc>
              <a:spcBef>
                <a:spcPts val="0"/>
              </a:spcBef>
              <a:spcAft>
                <a:spcPts val="0"/>
              </a:spcAft>
              <a:buClrTx/>
              <a:buSzTx/>
              <a:buFontTx/>
              <a:buNone/>
              <a:tabLst/>
              <a:defRPr/>
            </a:pPr>
            <a:endParaRPr lang="en-US" sz="1300">
              <a:solidFill>
                <a:schemeClr val="tx1">
                  <a:lumMod val="65000"/>
                  <a:lumOff val="35000"/>
                </a:schemeClr>
              </a:solidFill>
              <a:latin typeface="Arial" panose="020B0604020202020204" pitchFamily="34" charset="0"/>
              <a:cs typeface="Arial" panose="020B0604020202020204" pitchFamily="34" charset="0"/>
            </a:endParaRPr>
          </a:p>
          <a:p>
            <a:endParaRPr lang="en-US" sz="1100"/>
          </a:p>
          <a:p>
            <a:endParaRPr lang="en-US" sz="1100"/>
          </a:p>
        </xdr:txBody>
      </xdr:sp>
      <xdr:pic>
        <xdr:nvPicPr>
          <xdr:cNvPr id="13" name="Picture 12">
            <a:extLst>
              <a:ext uri="{FF2B5EF4-FFF2-40B4-BE49-F238E27FC236}">
                <a16:creationId xmlns:a16="http://schemas.microsoft.com/office/drawing/2014/main" id="{A118C84F-E85B-F739-0AAF-86E3798288AA}"/>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8306651" y="5182735"/>
            <a:ext cx="3893524" cy="1778016"/>
          </a:xfrm>
          <a:prstGeom prst="rect">
            <a:avLst/>
          </a:prstGeom>
        </xdr:spPr>
      </xdr:pic>
    </xdr:grpSp>
    <xdr:clientData/>
  </xdr:twoCellAnchor>
  <xdr:twoCellAnchor editAs="oneCell">
    <xdr:from>
      <xdr:col>0</xdr:col>
      <xdr:colOff>42332</xdr:colOff>
      <xdr:row>1</xdr:row>
      <xdr:rowOff>0</xdr:rowOff>
    </xdr:from>
    <xdr:to>
      <xdr:col>5</xdr:col>
      <xdr:colOff>706965</xdr:colOff>
      <xdr:row>5</xdr:row>
      <xdr:rowOff>95654</xdr:rowOff>
    </xdr:to>
    <xdr:pic>
      <xdr:nvPicPr>
        <xdr:cNvPr id="3" name="Picture 2">
          <a:extLst>
            <a:ext uri="{FF2B5EF4-FFF2-40B4-BE49-F238E27FC236}">
              <a16:creationId xmlns:a16="http://schemas.microsoft.com/office/drawing/2014/main" id="{32D24A7D-FE32-654C-9EAC-B37E4D51E389}"/>
            </a:ext>
          </a:extLst>
        </xdr:cNvPr>
        <xdr:cNvPicPr>
          <a:picLocks noChangeAspect="1"/>
        </xdr:cNvPicPr>
      </xdr:nvPicPr>
      <xdr:blipFill rotWithShape="1">
        <a:blip xmlns:r="http://schemas.openxmlformats.org/officeDocument/2006/relationships" r:embed="rId8"/>
        <a:srcRect t="43056" b="44192"/>
        <a:stretch/>
      </xdr:blipFill>
      <xdr:spPr>
        <a:xfrm>
          <a:off x="42332" y="523875"/>
          <a:ext cx="4792133" cy="924329"/>
        </a:xfrm>
        <a:prstGeom prst="rect">
          <a:avLst/>
        </a:prstGeom>
      </xdr:spPr>
    </xdr:pic>
    <xdr:clientData/>
  </xdr:twoCellAnchor>
  <xdr:twoCellAnchor editAs="oneCell">
    <xdr:from>
      <xdr:col>0</xdr:col>
      <xdr:colOff>0</xdr:colOff>
      <xdr:row>6</xdr:row>
      <xdr:rowOff>23434</xdr:rowOff>
    </xdr:from>
    <xdr:to>
      <xdr:col>1</xdr:col>
      <xdr:colOff>788205</xdr:colOff>
      <xdr:row>29</xdr:row>
      <xdr:rowOff>155827</xdr:rowOff>
    </xdr:to>
    <xdr:pic>
      <xdr:nvPicPr>
        <xdr:cNvPr id="4" name="Picture 3">
          <a:extLst>
            <a:ext uri="{FF2B5EF4-FFF2-40B4-BE49-F238E27FC236}">
              <a16:creationId xmlns:a16="http://schemas.microsoft.com/office/drawing/2014/main" id="{F0F90253-0822-724B-9160-0B883345B00A}"/>
            </a:ext>
          </a:extLst>
        </xdr:cNvPr>
        <xdr:cNvPicPr>
          <a:picLocks noChangeAspect="1"/>
        </xdr:cNvPicPr>
      </xdr:nvPicPr>
      <xdr:blipFill rotWithShape="1">
        <a:blip xmlns:r="http://schemas.openxmlformats.org/officeDocument/2006/relationships" r:embed="rId9"/>
        <a:srcRect l="27273" b="11250"/>
        <a:stretch/>
      </xdr:blipFill>
      <xdr:spPr>
        <a:xfrm rot="10800000">
          <a:off x="0" y="1674434"/>
          <a:ext cx="1613705" cy="495839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xdr:row>
      <xdr:rowOff>63500</xdr:rowOff>
    </xdr:from>
    <xdr:to>
      <xdr:col>5</xdr:col>
      <xdr:colOff>809704</xdr:colOff>
      <xdr:row>5</xdr:row>
      <xdr:rowOff>63500</xdr:rowOff>
    </xdr:to>
    <xdr:pic>
      <xdr:nvPicPr>
        <xdr:cNvPr id="2" name="Picture 1">
          <a:extLst>
            <a:ext uri="{FF2B5EF4-FFF2-40B4-BE49-F238E27FC236}">
              <a16:creationId xmlns:a16="http://schemas.microsoft.com/office/drawing/2014/main" id="{49A931EF-C3A5-2C47-B4D0-F8094F97CF16}"/>
            </a:ext>
          </a:extLst>
        </xdr:cNvPr>
        <xdr:cNvPicPr>
          <a:picLocks noChangeAspect="1"/>
        </xdr:cNvPicPr>
      </xdr:nvPicPr>
      <xdr:blipFill rotWithShape="1">
        <a:blip xmlns:r="http://schemas.openxmlformats.org/officeDocument/2006/relationships" r:embed="rId1"/>
        <a:srcRect t="43056" b="44192"/>
        <a:stretch/>
      </xdr:blipFill>
      <xdr:spPr>
        <a:xfrm>
          <a:off x="0" y="266700"/>
          <a:ext cx="4937204" cy="812800"/>
        </a:xfrm>
        <a:prstGeom prst="rect">
          <a:avLst/>
        </a:prstGeom>
      </xdr:spPr>
    </xdr:pic>
    <xdr:clientData/>
  </xdr:twoCellAnchor>
  <xdr:twoCellAnchor editAs="oneCell">
    <xdr:from>
      <xdr:col>16</xdr:col>
      <xdr:colOff>177800</xdr:colOff>
      <xdr:row>0</xdr:row>
      <xdr:rowOff>12700</xdr:rowOff>
    </xdr:from>
    <xdr:to>
      <xdr:col>16</xdr:col>
      <xdr:colOff>749300</xdr:colOff>
      <xdr:row>2</xdr:row>
      <xdr:rowOff>177800</xdr:rowOff>
    </xdr:to>
    <xdr:pic>
      <xdr:nvPicPr>
        <xdr:cNvPr id="4" name="Graphic 3" descr="Home with solid fill">
          <a:hlinkClick xmlns:r="http://schemas.openxmlformats.org/officeDocument/2006/relationships" r:id="rId2"/>
          <a:extLst>
            <a:ext uri="{FF2B5EF4-FFF2-40B4-BE49-F238E27FC236}">
              <a16:creationId xmlns:a16="http://schemas.microsoft.com/office/drawing/2014/main" id="{86408AD0-6923-6880-2658-05BD46F9982B}"/>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17157700" y="12700"/>
          <a:ext cx="571500" cy="571500"/>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17</xdr:col>
      <xdr:colOff>266700</xdr:colOff>
      <xdr:row>1</xdr:row>
      <xdr:rowOff>63500</xdr:rowOff>
    </xdr:from>
    <xdr:to>
      <xdr:col>18</xdr:col>
      <xdr:colOff>9525</xdr:colOff>
      <xdr:row>4</xdr:row>
      <xdr:rowOff>28575</xdr:rowOff>
    </xdr:to>
    <xdr:pic>
      <xdr:nvPicPr>
        <xdr:cNvPr id="4" name="Graphic 3" descr="Home with solid fill">
          <a:hlinkClick xmlns:r="http://schemas.openxmlformats.org/officeDocument/2006/relationships" r:id="rId1"/>
          <a:extLst>
            <a:ext uri="{FF2B5EF4-FFF2-40B4-BE49-F238E27FC236}">
              <a16:creationId xmlns:a16="http://schemas.microsoft.com/office/drawing/2014/main" id="{E07A9A32-9A03-454C-88DA-9A40FEECD2C2}"/>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14300200" y="876300"/>
          <a:ext cx="571500" cy="571500"/>
        </a:xfrm>
        <a:prstGeom prst="rect">
          <a:avLst/>
        </a:prstGeom>
      </xdr:spPr>
    </xdr:pic>
    <xdr:clientData/>
  </xdr:twoCellAnchor>
  <xdr:twoCellAnchor editAs="oneCell">
    <xdr:from>
      <xdr:col>16</xdr:col>
      <xdr:colOff>546100</xdr:colOff>
      <xdr:row>1</xdr:row>
      <xdr:rowOff>88900</xdr:rowOff>
    </xdr:from>
    <xdr:to>
      <xdr:col>17</xdr:col>
      <xdr:colOff>238125</xdr:colOff>
      <xdr:row>4</xdr:row>
      <xdr:rowOff>0</xdr:rowOff>
    </xdr:to>
    <xdr:pic>
      <xdr:nvPicPr>
        <xdr:cNvPr id="5" name="Graphic 4" descr="List with solid fill">
          <a:hlinkClick xmlns:r="http://schemas.openxmlformats.org/officeDocument/2006/relationships" r:id="rId4"/>
          <a:extLst>
            <a:ext uri="{FF2B5EF4-FFF2-40B4-BE49-F238E27FC236}">
              <a16:creationId xmlns:a16="http://schemas.microsoft.com/office/drawing/2014/main" id="{782D6462-3374-AA40-B2EF-411C1305BF7D}"/>
            </a:ext>
          </a:extLst>
        </xdr:cNvPr>
        <xdr:cNvPicPr>
          <a:picLocks noChangeAspect="1"/>
        </xdr:cNvPicPr>
      </xdr:nvPicPr>
      <xdr:blipFill>
        <a:blip xmlns:r="http://schemas.openxmlformats.org/officeDocument/2006/relationships" r:embed="rId5">
          <a:extLst>
            <a:ext uri="{96DAC541-7B7A-43D3-8B79-37D633B846F1}">
              <asvg:svgBlip xmlns:asvg="http://schemas.microsoft.com/office/drawing/2016/SVG/main" r:embed="rId6"/>
            </a:ext>
          </a:extLst>
        </a:blip>
        <a:stretch>
          <a:fillRect/>
        </a:stretch>
      </xdr:blipFill>
      <xdr:spPr>
        <a:xfrm>
          <a:off x="13754100" y="901700"/>
          <a:ext cx="520700" cy="520700"/>
        </a:xfrm>
        <a:prstGeom prst="rect">
          <a:avLst/>
        </a:prstGeom>
      </xdr:spPr>
    </xdr:pic>
    <xdr:clientData/>
  </xdr:twoCellAnchor>
  <xdr:twoCellAnchor editAs="oneCell">
    <xdr:from>
      <xdr:col>14</xdr:col>
      <xdr:colOff>244679</xdr:colOff>
      <xdr:row>24</xdr:row>
      <xdr:rowOff>0</xdr:rowOff>
    </xdr:from>
    <xdr:to>
      <xdr:col>15</xdr:col>
      <xdr:colOff>811256</xdr:colOff>
      <xdr:row>29</xdr:row>
      <xdr:rowOff>181208</xdr:rowOff>
    </xdr:to>
    <xdr:pic>
      <xdr:nvPicPr>
        <xdr:cNvPr id="7" name="Picture 6">
          <a:extLst>
            <a:ext uri="{FF2B5EF4-FFF2-40B4-BE49-F238E27FC236}">
              <a16:creationId xmlns:a16="http://schemas.microsoft.com/office/drawing/2014/main" id="{6D81BCC3-679C-2BCB-FFF7-15C4FDDAEBD7}"/>
            </a:ext>
          </a:extLst>
        </xdr:cNvPr>
        <xdr:cNvPicPr>
          <a:picLocks noChangeAspect="1"/>
        </xdr:cNvPicPr>
      </xdr:nvPicPr>
      <xdr:blipFill>
        <a:blip xmlns:r="http://schemas.openxmlformats.org/officeDocument/2006/relationships" r:embed="rId7"/>
        <a:stretch>
          <a:fillRect/>
        </a:stretch>
      </xdr:blipFill>
      <xdr:spPr>
        <a:xfrm>
          <a:off x="11826147" y="4031376"/>
          <a:ext cx="1397000" cy="1168400"/>
        </a:xfrm>
        <a:prstGeom prst="rect">
          <a:avLst/>
        </a:prstGeom>
      </xdr:spPr>
    </xdr:pic>
    <xdr:clientData/>
  </xdr:twoCellAnchor>
  <xdr:twoCellAnchor>
    <xdr:from>
      <xdr:col>10</xdr:col>
      <xdr:colOff>407798</xdr:colOff>
      <xdr:row>23</xdr:row>
      <xdr:rowOff>174770</xdr:rowOff>
    </xdr:from>
    <xdr:to>
      <xdr:col>14</xdr:col>
      <xdr:colOff>535963</xdr:colOff>
      <xdr:row>30</xdr:row>
      <xdr:rowOff>0</xdr:rowOff>
    </xdr:to>
    <xdr:sp macro="" textlink="">
      <xdr:nvSpPr>
        <xdr:cNvPr id="6" name="TextBox 5">
          <a:extLst>
            <a:ext uri="{FF2B5EF4-FFF2-40B4-BE49-F238E27FC236}">
              <a16:creationId xmlns:a16="http://schemas.microsoft.com/office/drawing/2014/main" id="{4BFDDAAC-36C7-BAF7-A382-A3020BFA8FD4}"/>
            </a:ext>
          </a:extLst>
        </xdr:cNvPr>
        <xdr:cNvSpPr txBox="1"/>
      </xdr:nvSpPr>
      <xdr:spPr>
        <a:xfrm>
          <a:off x="8680275" y="4008073"/>
          <a:ext cx="3437156" cy="1223394"/>
        </a:xfrm>
        <a:prstGeom prst="rect">
          <a:avLst/>
        </a:prstGeom>
        <a:solidFill>
          <a:srgbClr val="EF8353"/>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2000" b="1">
              <a:solidFill>
                <a:schemeClr val="bg1"/>
              </a:solidFill>
              <a:latin typeface="Arial" panose="020B0604020202020204" pitchFamily="34" charset="0"/>
              <a:cs typeface="Arial" panose="020B0604020202020204" pitchFamily="34" charset="0"/>
            </a:rPr>
            <a:t>Não realizamos</a:t>
          </a:r>
          <a:r>
            <a:rPr lang="en-US" sz="2000" b="1" baseline="0">
              <a:solidFill>
                <a:schemeClr val="bg1"/>
              </a:solidFill>
              <a:latin typeface="Arial" panose="020B0604020202020204" pitchFamily="34" charset="0"/>
              <a:cs typeface="Arial" panose="020B0604020202020204" pitchFamily="34" charset="0"/>
            </a:rPr>
            <a:t> descarte de água em áreas de estresse hídrico</a:t>
          </a:r>
          <a:endParaRPr lang="en-US" sz="2000" b="1">
            <a:solidFill>
              <a:schemeClr val="bg1"/>
            </a:solidFill>
            <a:latin typeface="Arial" panose="020B0604020202020204" pitchFamily="34" charset="0"/>
            <a:cs typeface="Arial" panose="020B0604020202020204" pitchFamily="34" charset="0"/>
          </a:endParaRPr>
        </a:p>
      </xdr:txBody>
    </xdr:sp>
    <xdr:clientData/>
  </xdr:twoCellAnchor>
  <xdr:twoCellAnchor editAs="oneCell">
    <xdr:from>
      <xdr:col>0</xdr:col>
      <xdr:colOff>42332</xdr:colOff>
      <xdr:row>0</xdr:row>
      <xdr:rowOff>25400</xdr:rowOff>
    </xdr:from>
    <xdr:to>
      <xdr:col>5</xdr:col>
      <xdr:colOff>706965</xdr:colOff>
      <xdr:row>4</xdr:row>
      <xdr:rowOff>124229</xdr:rowOff>
    </xdr:to>
    <xdr:pic>
      <xdr:nvPicPr>
        <xdr:cNvPr id="10" name="Picture 9">
          <a:extLst>
            <a:ext uri="{FF2B5EF4-FFF2-40B4-BE49-F238E27FC236}">
              <a16:creationId xmlns:a16="http://schemas.microsoft.com/office/drawing/2014/main" id="{559F679C-AACB-624E-BCD9-96BFC0099615}"/>
            </a:ext>
          </a:extLst>
        </xdr:cNvPr>
        <xdr:cNvPicPr>
          <a:picLocks noChangeAspect="1"/>
        </xdr:cNvPicPr>
      </xdr:nvPicPr>
      <xdr:blipFill rotWithShape="1">
        <a:blip xmlns:r="http://schemas.openxmlformats.org/officeDocument/2006/relationships" r:embed="rId8"/>
        <a:srcRect t="43056" b="44192"/>
        <a:stretch/>
      </xdr:blipFill>
      <xdr:spPr>
        <a:xfrm>
          <a:off x="42332" y="635000"/>
          <a:ext cx="4792133" cy="908454"/>
        </a:xfrm>
        <a:prstGeom prst="rect">
          <a:avLst/>
        </a:prstGeom>
      </xdr:spPr>
    </xdr:pic>
    <xdr:clientData/>
  </xdr:twoCellAnchor>
  <xdr:twoCellAnchor editAs="oneCell">
    <xdr:from>
      <xdr:col>0</xdr:col>
      <xdr:colOff>0</xdr:colOff>
      <xdr:row>5</xdr:row>
      <xdr:rowOff>48834</xdr:rowOff>
    </xdr:from>
    <xdr:to>
      <xdr:col>1</xdr:col>
      <xdr:colOff>791380</xdr:colOff>
      <xdr:row>28</xdr:row>
      <xdr:rowOff>120902</xdr:rowOff>
    </xdr:to>
    <xdr:pic>
      <xdr:nvPicPr>
        <xdr:cNvPr id="11" name="Picture 10">
          <a:extLst>
            <a:ext uri="{FF2B5EF4-FFF2-40B4-BE49-F238E27FC236}">
              <a16:creationId xmlns:a16="http://schemas.microsoft.com/office/drawing/2014/main" id="{76364D48-189C-A840-B880-8E6654032809}"/>
            </a:ext>
          </a:extLst>
        </xdr:cNvPr>
        <xdr:cNvPicPr>
          <a:picLocks noChangeAspect="1"/>
        </xdr:cNvPicPr>
      </xdr:nvPicPr>
      <xdr:blipFill rotWithShape="1">
        <a:blip xmlns:r="http://schemas.openxmlformats.org/officeDocument/2006/relationships" r:embed="rId9"/>
        <a:srcRect l="27273" b="11250"/>
        <a:stretch/>
      </xdr:blipFill>
      <xdr:spPr>
        <a:xfrm rot="10800000">
          <a:off x="0" y="1674434"/>
          <a:ext cx="1613705" cy="4869493"/>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17</xdr:col>
      <xdr:colOff>292100</xdr:colOff>
      <xdr:row>2</xdr:row>
      <xdr:rowOff>101600</xdr:rowOff>
    </xdr:from>
    <xdr:to>
      <xdr:col>18</xdr:col>
      <xdr:colOff>38100</xdr:colOff>
      <xdr:row>5</xdr:row>
      <xdr:rowOff>63500</xdr:rowOff>
    </xdr:to>
    <xdr:pic>
      <xdr:nvPicPr>
        <xdr:cNvPr id="3" name="Graphic 2" descr="Home with solid fill">
          <a:hlinkClick xmlns:r="http://schemas.openxmlformats.org/officeDocument/2006/relationships" r:id="rId1"/>
          <a:extLst>
            <a:ext uri="{FF2B5EF4-FFF2-40B4-BE49-F238E27FC236}">
              <a16:creationId xmlns:a16="http://schemas.microsoft.com/office/drawing/2014/main" id="{1E058BBA-97F8-3C4C-9390-AD1F37E7837C}"/>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14325600" y="914400"/>
          <a:ext cx="571500" cy="571500"/>
        </a:xfrm>
        <a:prstGeom prst="rect">
          <a:avLst/>
        </a:prstGeom>
      </xdr:spPr>
    </xdr:pic>
    <xdr:clientData/>
  </xdr:twoCellAnchor>
  <xdr:twoCellAnchor editAs="oneCell">
    <xdr:from>
      <xdr:col>16</xdr:col>
      <xdr:colOff>469900</xdr:colOff>
      <xdr:row>2</xdr:row>
      <xdr:rowOff>127000</xdr:rowOff>
    </xdr:from>
    <xdr:to>
      <xdr:col>17</xdr:col>
      <xdr:colOff>165100</xdr:colOff>
      <xdr:row>5</xdr:row>
      <xdr:rowOff>38100</xdr:rowOff>
    </xdr:to>
    <xdr:pic>
      <xdr:nvPicPr>
        <xdr:cNvPr id="4" name="Graphic 3" descr="List with solid fill">
          <a:hlinkClick xmlns:r="http://schemas.openxmlformats.org/officeDocument/2006/relationships" r:id="rId4"/>
          <a:extLst>
            <a:ext uri="{FF2B5EF4-FFF2-40B4-BE49-F238E27FC236}">
              <a16:creationId xmlns:a16="http://schemas.microsoft.com/office/drawing/2014/main" id="{A2BCFEFF-0B85-5345-94C8-74710334F9B8}"/>
            </a:ext>
          </a:extLst>
        </xdr:cNvPr>
        <xdr:cNvPicPr>
          <a:picLocks noChangeAspect="1"/>
        </xdr:cNvPicPr>
      </xdr:nvPicPr>
      <xdr:blipFill>
        <a:blip xmlns:r="http://schemas.openxmlformats.org/officeDocument/2006/relationships" r:embed="rId5">
          <a:extLst>
            <a:ext uri="{96DAC541-7B7A-43D3-8B79-37D633B846F1}">
              <asvg:svgBlip xmlns:asvg="http://schemas.microsoft.com/office/drawing/2016/SVG/main" r:embed="rId6"/>
            </a:ext>
          </a:extLst>
        </a:blip>
        <a:stretch>
          <a:fillRect/>
        </a:stretch>
      </xdr:blipFill>
      <xdr:spPr>
        <a:xfrm>
          <a:off x="13677900" y="939800"/>
          <a:ext cx="520700" cy="520700"/>
        </a:xfrm>
        <a:prstGeom prst="rect">
          <a:avLst/>
        </a:prstGeom>
      </xdr:spPr>
    </xdr:pic>
    <xdr:clientData/>
  </xdr:twoCellAnchor>
  <xdr:twoCellAnchor editAs="oneCell">
    <xdr:from>
      <xdr:col>9</xdr:col>
      <xdr:colOff>379408</xdr:colOff>
      <xdr:row>23</xdr:row>
      <xdr:rowOff>0</xdr:rowOff>
    </xdr:from>
    <xdr:to>
      <xdr:col>17</xdr:col>
      <xdr:colOff>575732</xdr:colOff>
      <xdr:row>51</xdr:row>
      <xdr:rowOff>141111</xdr:rowOff>
    </xdr:to>
    <xdr:pic>
      <xdr:nvPicPr>
        <xdr:cNvPr id="14" name="Picture 13">
          <a:extLst>
            <a:ext uri="{FF2B5EF4-FFF2-40B4-BE49-F238E27FC236}">
              <a16:creationId xmlns:a16="http://schemas.microsoft.com/office/drawing/2014/main" id="{C92F8E98-481E-A48F-1B74-907E379891D3}"/>
            </a:ext>
          </a:extLst>
        </xdr:cNvPr>
        <xdr:cNvPicPr>
          <a:picLocks noChangeAspect="1"/>
        </xdr:cNvPicPr>
      </xdr:nvPicPr>
      <xdr:blipFill>
        <a:blip xmlns:r="http://schemas.openxmlformats.org/officeDocument/2006/relationships" r:embed="rId7"/>
        <a:stretch>
          <a:fillRect/>
        </a:stretch>
      </xdr:blipFill>
      <xdr:spPr>
        <a:xfrm>
          <a:off x="7872408" y="5108222"/>
          <a:ext cx="6856768" cy="5672667"/>
        </a:xfrm>
        <a:prstGeom prst="rect">
          <a:avLst/>
        </a:prstGeom>
      </xdr:spPr>
    </xdr:pic>
    <xdr:clientData/>
  </xdr:twoCellAnchor>
  <xdr:twoCellAnchor editAs="oneCell">
    <xdr:from>
      <xdr:col>2</xdr:col>
      <xdr:colOff>169333</xdr:colOff>
      <xdr:row>56</xdr:row>
      <xdr:rowOff>88899</xdr:rowOff>
    </xdr:from>
    <xdr:to>
      <xdr:col>9</xdr:col>
      <xdr:colOff>780344</xdr:colOff>
      <xdr:row>84</xdr:row>
      <xdr:rowOff>142522</xdr:rowOff>
    </xdr:to>
    <xdr:pic>
      <xdr:nvPicPr>
        <xdr:cNvPr id="19" name="Picture 18">
          <a:extLst>
            <a:ext uri="{FF2B5EF4-FFF2-40B4-BE49-F238E27FC236}">
              <a16:creationId xmlns:a16="http://schemas.microsoft.com/office/drawing/2014/main" id="{98CE4D0C-2FD6-1A07-E52F-BE13CBEB7924}"/>
            </a:ext>
          </a:extLst>
        </xdr:cNvPr>
        <xdr:cNvPicPr>
          <a:picLocks noChangeAspect="1"/>
        </xdr:cNvPicPr>
      </xdr:nvPicPr>
      <xdr:blipFill rotWithShape="1">
        <a:blip xmlns:r="http://schemas.openxmlformats.org/officeDocument/2006/relationships" r:embed="rId8"/>
        <a:srcRect t="8349"/>
        <a:stretch>
          <a:fillRect/>
        </a:stretch>
      </xdr:blipFill>
      <xdr:spPr>
        <a:xfrm>
          <a:off x="1820333" y="11772899"/>
          <a:ext cx="6389511" cy="5514623"/>
        </a:xfrm>
        <a:prstGeom prst="rect">
          <a:avLst/>
        </a:prstGeom>
      </xdr:spPr>
    </xdr:pic>
    <xdr:clientData/>
  </xdr:twoCellAnchor>
  <xdr:twoCellAnchor editAs="oneCell">
    <xdr:from>
      <xdr:col>12</xdr:col>
      <xdr:colOff>135467</xdr:colOff>
      <xdr:row>94</xdr:row>
      <xdr:rowOff>183444</xdr:rowOff>
    </xdr:from>
    <xdr:to>
      <xdr:col>17</xdr:col>
      <xdr:colOff>191911</xdr:colOff>
      <xdr:row>96</xdr:row>
      <xdr:rowOff>4586111</xdr:rowOff>
    </xdr:to>
    <xdr:pic>
      <xdr:nvPicPr>
        <xdr:cNvPr id="22" name="Picture 21">
          <a:extLst>
            <a:ext uri="{FF2B5EF4-FFF2-40B4-BE49-F238E27FC236}">
              <a16:creationId xmlns:a16="http://schemas.microsoft.com/office/drawing/2014/main" id="{1B9716C4-21DB-9AAE-2DC2-8C1AD470BE7B}"/>
            </a:ext>
          </a:extLst>
        </xdr:cNvPr>
        <xdr:cNvPicPr>
          <a:picLocks noChangeAspect="1"/>
        </xdr:cNvPicPr>
      </xdr:nvPicPr>
      <xdr:blipFill rotWithShape="1">
        <a:blip xmlns:r="http://schemas.openxmlformats.org/officeDocument/2006/relationships" r:embed="rId9"/>
        <a:srcRect l="8477" t="6268" r="9762" b="8487"/>
        <a:stretch>
          <a:fillRect/>
        </a:stretch>
      </xdr:blipFill>
      <xdr:spPr>
        <a:xfrm>
          <a:off x="10041467" y="21214644"/>
          <a:ext cx="4183944" cy="4809067"/>
        </a:xfrm>
        <a:prstGeom prst="rect">
          <a:avLst/>
        </a:prstGeom>
      </xdr:spPr>
    </xdr:pic>
    <xdr:clientData/>
  </xdr:twoCellAnchor>
  <xdr:twoCellAnchor editAs="oneCell">
    <xdr:from>
      <xdr:col>0</xdr:col>
      <xdr:colOff>42332</xdr:colOff>
      <xdr:row>1</xdr:row>
      <xdr:rowOff>15875</xdr:rowOff>
    </xdr:from>
    <xdr:to>
      <xdr:col>5</xdr:col>
      <xdr:colOff>706965</xdr:colOff>
      <xdr:row>5</xdr:row>
      <xdr:rowOff>98829</xdr:rowOff>
    </xdr:to>
    <xdr:pic>
      <xdr:nvPicPr>
        <xdr:cNvPr id="5" name="Picture 4">
          <a:extLst>
            <a:ext uri="{FF2B5EF4-FFF2-40B4-BE49-F238E27FC236}">
              <a16:creationId xmlns:a16="http://schemas.microsoft.com/office/drawing/2014/main" id="{F0C31112-8F46-DF41-8167-D31EF3AA15A1}"/>
            </a:ext>
          </a:extLst>
        </xdr:cNvPr>
        <xdr:cNvPicPr>
          <a:picLocks noChangeAspect="1"/>
        </xdr:cNvPicPr>
      </xdr:nvPicPr>
      <xdr:blipFill rotWithShape="1">
        <a:blip xmlns:r="http://schemas.openxmlformats.org/officeDocument/2006/relationships" r:embed="rId10"/>
        <a:srcRect t="43056" b="44192"/>
        <a:stretch/>
      </xdr:blipFill>
      <xdr:spPr>
        <a:xfrm>
          <a:off x="42332" y="635000"/>
          <a:ext cx="4792133" cy="908454"/>
        </a:xfrm>
        <a:prstGeom prst="rect">
          <a:avLst/>
        </a:prstGeom>
      </xdr:spPr>
    </xdr:pic>
    <xdr:clientData/>
  </xdr:twoCellAnchor>
  <xdr:twoCellAnchor editAs="oneCell">
    <xdr:from>
      <xdr:col>0</xdr:col>
      <xdr:colOff>0</xdr:colOff>
      <xdr:row>6</xdr:row>
      <xdr:rowOff>23434</xdr:rowOff>
    </xdr:from>
    <xdr:to>
      <xdr:col>1</xdr:col>
      <xdr:colOff>788205</xdr:colOff>
      <xdr:row>29</xdr:row>
      <xdr:rowOff>162177</xdr:rowOff>
    </xdr:to>
    <xdr:pic>
      <xdr:nvPicPr>
        <xdr:cNvPr id="6" name="Picture 5">
          <a:extLst>
            <a:ext uri="{FF2B5EF4-FFF2-40B4-BE49-F238E27FC236}">
              <a16:creationId xmlns:a16="http://schemas.microsoft.com/office/drawing/2014/main" id="{23D8A549-8D43-854F-9030-1E0F14033FB1}"/>
            </a:ext>
          </a:extLst>
        </xdr:cNvPr>
        <xdr:cNvPicPr>
          <a:picLocks noChangeAspect="1"/>
        </xdr:cNvPicPr>
      </xdr:nvPicPr>
      <xdr:blipFill rotWithShape="1">
        <a:blip xmlns:r="http://schemas.openxmlformats.org/officeDocument/2006/relationships" r:embed="rId11"/>
        <a:srcRect l="27273" b="11250"/>
        <a:stretch/>
      </xdr:blipFill>
      <xdr:spPr>
        <a:xfrm rot="10800000">
          <a:off x="0" y="1674434"/>
          <a:ext cx="1613705" cy="4869493"/>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17</xdr:col>
      <xdr:colOff>254000</xdr:colOff>
      <xdr:row>2</xdr:row>
      <xdr:rowOff>25400</xdr:rowOff>
    </xdr:from>
    <xdr:to>
      <xdr:col>18</xdr:col>
      <xdr:colOff>0</xdr:colOff>
      <xdr:row>4</xdr:row>
      <xdr:rowOff>190500</xdr:rowOff>
    </xdr:to>
    <xdr:pic>
      <xdr:nvPicPr>
        <xdr:cNvPr id="3" name="Graphic 2" descr="Home with solid fill">
          <a:hlinkClick xmlns:r="http://schemas.openxmlformats.org/officeDocument/2006/relationships" r:id="rId1"/>
          <a:extLst>
            <a:ext uri="{FF2B5EF4-FFF2-40B4-BE49-F238E27FC236}">
              <a16:creationId xmlns:a16="http://schemas.microsoft.com/office/drawing/2014/main" id="{F95E3C99-17B2-3A48-ACC9-8E05BDFFF9EA}"/>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14287500" y="838200"/>
          <a:ext cx="571500" cy="571500"/>
        </a:xfrm>
        <a:prstGeom prst="rect">
          <a:avLst/>
        </a:prstGeom>
      </xdr:spPr>
    </xdr:pic>
    <xdr:clientData/>
  </xdr:twoCellAnchor>
  <xdr:twoCellAnchor editAs="oneCell">
    <xdr:from>
      <xdr:col>16</xdr:col>
      <xdr:colOff>533400</xdr:colOff>
      <xdr:row>2</xdr:row>
      <xdr:rowOff>76200</xdr:rowOff>
    </xdr:from>
    <xdr:to>
      <xdr:col>17</xdr:col>
      <xdr:colOff>228600</xdr:colOff>
      <xdr:row>4</xdr:row>
      <xdr:rowOff>190500</xdr:rowOff>
    </xdr:to>
    <xdr:pic>
      <xdr:nvPicPr>
        <xdr:cNvPr id="4" name="Graphic 3" descr="List with solid fill">
          <a:hlinkClick xmlns:r="http://schemas.openxmlformats.org/officeDocument/2006/relationships" r:id="rId4"/>
          <a:extLst>
            <a:ext uri="{FF2B5EF4-FFF2-40B4-BE49-F238E27FC236}">
              <a16:creationId xmlns:a16="http://schemas.microsoft.com/office/drawing/2014/main" id="{6F0889CD-96AD-D24F-BA3D-CC3FE8561654}"/>
            </a:ext>
          </a:extLst>
        </xdr:cNvPr>
        <xdr:cNvPicPr>
          <a:picLocks noChangeAspect="1"/>
        </xdr:cNvPicPr>
      </xdr:nvPicPr>
      <xdr:blipFill>
        <a:blip xmlns:r="http://schemas.openxmlformats.org/officeDocument/2006/relationships" r:embed="rId5">
          <a:extLst>
            <a:ext uri="{96DAC541-7B7A-43D3-8B79-37D633B846F1}">
              <asvg:svgBlip xmlns:asvg="http://schemas.microsoft.com/office/drawing/2016/SVG/main" r:embed="rId6"/>
            </a:ext>
          </a:extLst>
        </a:blip>
        <a:stretch>
          <a:fillRect/>
        </a:stretch>
      </xdr:blipFill>
      <xdr:spPr>
        <a:xfrm>
          <a:off x="13741400" y="889000"/>
          <a:ext cx="520700" cy="520700"/>
        </a:xfrm>
        <a:prstGeom prst="rect">
          <a:avLst/>
        </a:prstGeom>
      </xdr:spPr>
    </xdr:pic>
    <xdr:clientData/>
  </xdr:twoCellAnchor>
  <xdr:twoCellAnchor editAs="oneCell">
    <xdr:from>
      <xdr:col>15</xdr:col>
      <xdr:colOff>8042</xdr:colOff>
      <xdr:row>11</xdr:row>
      <xdr:rowOff>165100</xdr:rowOff>
    </xdr:from>
    <xdr:to>
      <xdr:col>17</xdr:col>
      <xdr:colOff>800099</xdr:colOff>
      <xdr:row>22</xdr:row>
      <xdr:rowOff>114300</xdr:rowOff>
    </xdr:to>
    <xdr:pic>
      <xdr:nvPicPr>
        <xdr:cNvPr id="5" name="Picture 4">
          <a:extLst>
            <a:ext uri="{FF2B5EF4-FFF2-40B4-BE49-F238E27FC236}">
              <a16:creationId xmlns:a16="http://schemas.microsoft.com/office/drawing/2014/main" id="{2603CA18-9DC8-2BE6-BBF3-FD8656AF0D0A}"/>
            </a:ext>
          </a:extLst>
        </xdr:cNvPr>
        <xdr:cNvPicPr>
          <a:picLocks noChangeAspect="1"/>
        </xdr:cNvPicPr>
      </xdr:nvPicPr>
      <xdr:blipFill>
        <a:blip xmlns:r="http://schemas.openxmlformats.org/officeDocument/2006/relationships" r:embed="rId7"/>
        <a:stretch>
          <a:fillRect/>
        </a:stretch>
      </xdr:blipFill>
      <xdr:spPr>
        <a:xfrm>
          <a:off x="12390542" y="2819400"/>
          <a:ext cx="2443057" cy="2209800"/>
        </a:xfrm>
        <a:prstGeom prst="rect">
          <a:avLst/>
        </a:prstGeom>
      </xdr:spPr>
    </xdr:pic>
    <xdr:clientData/>
  </xdr:twoCellAnchor>
  <xdr:twoCellAnchor editAs="oneCell">
    <xdr:from>
      <xdr:col>14</xdr:col>
      <xdr:colOff>815002</xdr:colOff>
      <xdr:row>25</xdr:row>
      <xdr:rowOff>177800</xdr:rowOff>
    </xdr:from>
    <xdr:to>
      <xdr:col>17</xdr:col>
      <xdr:colOff>684231</xdr:colOff>
      <xdr:row>39</xdr:row>
      <xdr:rowOff>152400</xdr:rowOff>
    </xdr:to>
    <xdr:pic>
      <xdr:nvPicPr>
        <xdr:cNvPr id="7" name="Picture 6">
          <a:extLst>
            <a:ext uri="{FF2B5EF4-FFF2-40B4-BE49-F238E27FC236}">
              <a16:creationId xmlns:a16="http://schemas.microsoft.com/office/drawing/2014/main" id="{88AB1634-20D2-37C8-046F-946C2F1E74C8}"/>
            </a:ext>
          </a:extLst>
        </xdr:cNvPr>
        <xdr:cNvPicPr>
          <a:picLocks noChangeAspect="1"/>
        </xdr:cNvPicPr>
      </xdr:nvPicPr>
      <xdr:blipFill>
        <a:blip xmlns:r="http://schemas.openxmlformats.org/officeDocument/2006/relationships" r:embed="rId8"/>
        <a:stretch>
          <a:fillRect/>
        </a:stretch>
      </xdr:blipFill>
      <xdr:spPr>
        <a:xfrm>
          <a:off x="12372002" y="5702300"/>
          <a:ext cx="2345729" cy="3086100"/>
        </a:xfrm>
        <a:prstGeom prst="rect">
          <a:avLst/>
        </a:prstGeom>
      </xdr:spPr>
    </xdr:pic>
    <xdr:clientData/>
  </xdr:twoCellAnchor>
  <xdr:twoCellAnchor editAs="oneCell">
    <xdr:from>
      <xdr:col>0</xdr:col>
      <xdr:colOff>42332</xdr:colOff>
      <xdr:row>1</xdr:row>
      <xdr:rowOff>38100</xdr:rowOff>
    </xdr:from>
    <xdr:to>
      <xdr:col>5</xdr:col>
      <xdr:colOff>706965</xdr:colOff>
      <xdr:row>5</xdr:row>
      <xdr:rowOff>121054</xdr:rowOff>
    </xdr:to>
    <xdr:pic>
      <xdr:nvPicPr>
        <xdr:cNvPr id="6" name="Picture 5">
          <a:extLst>
            <a:ext uri="{FF2B5EF4-FFF2-40B4-BE49-F238E27FC236}">
              <a16:creationId xmlns:a16="http://schemas.microsoft.com/office/drawing/2014/main" id="{5527B253-0784-E04F-B8B5-2B155DCC160F}"/>
            </a:ext>
          </a:extLst>
        </xdr:cNvPr>
        <xdr:cNvPicPr>
          <a:picLocks noChangeAspect="1"/>
        </xdr:cNvPicPr>
      </xdr:nvPicPr>
      <xdr:blipFill rotWithShape="1">
        <a:blip xmlns:r="http://schemas.openxmlformats.org/officeDocument/2006/relationships" r:embed="rId9"/>
        <a:srcRect t="43056" b="44192"/>
        <a:stretch/>
      </xdr:blipFill>
      <xdr:spPr>
        <a:xfrm>
          <a:off x="42332" y="647700"/>
          <a:ext cx="4792133" cy="895754"/>
        </a:xfrm>
        <a:prstGeom prst="rect">
          <a:avLst/>
        </a:prstGeom>
      </xdr:spPr>
    </xdr:pic>
    <xdr:clientData/>
  </xdr:twoCellAnchor>
  <xdr:twoCellAnchor editAs="oneCell">
    <xdr:from>
      <xdr:col>0</xdr:col>
      <xdr:colOff>0</xdr:colOff>
      <xdr:row>6</xdr:row>
      <xdr:rowOff>45659</xdr:rowOff>
    </xdr:from>
    <xdr:to>
      <xdr:col>1</xdr:col>
      <xdr:colOff>788205</xdr:colOff>
      <xdr:row>29</xdr:row>
      <xdr:rowOff>171702</xdr:rowOff>
    </xdr:to>
    <xdr:pic>
      <xdr:nvPicPr>
        <xdr:cNvPr id="8" name="Picture 7">
          <a:extLst>
            <a:ext uri="{FF2B5EF4-FFF2-40B4-BE49-F238E27FC236}">
              <a16:creationId xmlns:a16="http://schemas.microsoft.com/office/drawing/2014/main" id="{5BE2C0C9-B772-EA4F-98CF-6F9FA7B0F975}"/>
            </a:ext>
          </a:extLst>
        </xdr:cNvPr>
        <xdr:cNvPicPr>
          <a:picLocks noChangeAspect="1"/>
        </xdr:cNvPicPr>
      </xdr:nvPicPr>
      <xdr:blipFill rotWithShape="1">
        <a:blip xmlns:r="http://schemas.openxmlformats.org/officeDocument/2006/relationships" r:embed="rId10"/>
        <a:srcRect l="27273" b="11250"/>
        <a:stretch/>
      </xdr:blipFill>
      <xdr:spPr>
        <a:xfrm rot="10800000">
          <a:off x="0" y="1671259"/>
          <a:ext cx="1613705" cy="4837743"/>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17</xdr:col>
      <xdr:colOff>241300</xdr:colOff>
      <xdr:row>2</xdr:row>
      <xdr:rowOff>88900</xdr:rowOff>
    </xdr:from>
    <xdr:to>
      <xdr:col>17</xdr:col>
      <xdr:colOff>812800</xdr:colOff>
      <xdr:row>5</xdr:row>
      <xdr:rowOff>50800</xdr:rowOff>
    </xdr:to>
    <xdr:pic>
      <xdr:nvPicPr>
        <xdr:cNvPr id="3" name="Graphic 2" descr="Home with solid fill">
          <a:hlinkClick xmlns:r="http://schemas.openxmlformats.org/officeDocument/2006/relationships" r:id="rId1"/>
          <a:extLst>
            <a:ext uri="{FF2B5EF4-FFF2-40B4-BE49-F238E27FC236}">
              <a16:creationId xmlns:a16="http://schemas.microsoft.com/office/drawing/2014/main" id="{486305C1-0AF2-1B43-A2E3-360164A97A2C}"/>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14274800" y="901700"/>
          <a:ext cx="571500" cy="571500"/>
        </a:xfrm>
        <a:prstGeom prst="rect">
          <a:avLst/>
        </a:prstGeom>
      </xdr:spPr>
    </xdr:pic>
    <xdr:clientData/>
  </xdr:twoCellAnchor>
  <xdr:twoCellAnchor editAs="oneCell">
    <xdr:from>
      <xdr:col>16</xdr:col>
      <xdr:colOff>584200</xdr:colOff>
      <xdr:row>2</xdr:row>
      <xdr:rowOff>127000</xdr:rowOff>
    </xdr:from>
    <xdr:to>
      <xdr:col>17</xdr:col>
      <xdr:colOff>279400</xdr:colOff>
      <xdr:row>5</xdr:row>
      <xdr:rowOff>38100</xdr:rowOff>
    </xdr:to>
    <xdr:pic>
      <xdr:nvPicPr>
        <xdr:cNvPr id="4" name="Graphic 3" descr="List with solid fill">
          <a:hlinkClick xmlns:r="http://schemas.openxmlformats.org/officeDocument/2006/relationships" r:id="rId4"/>
          <a:extLst>
            <a:ext uri="{FF2B5EF4-FFF2-40B4-BE49-F238E27FC236}">
              <a16:creationId xmlns:a16="http://schemas.microsoft.com/office/drawing/2014/main" id="{D36EEE82-FDF6-FB4E-AEF7-A3E54BD0654D}"/>
            </a:ext>
          </a:extLst>
        </xdr:cNvPr>
        <xdr:cNvPicPr>
          <a:picLocks noChangeAspect="1"/>
        </xdr:cNvPicPr>
      </xdr:nvPicPr>
      <xdr:blipFill>
        <a:blip xmlns:r="http://schemas.openxmlformats.org/officeDocument/2006/relationships" r:embed="rId5">
          <a:extLst>
            <a:ext uri="{96DAC541-7B7A-43D3-8B79-37D633B846F1}">
              <asvg:svgBlip xmlns:asvg="http://schemas.microsoft.com/office/drawing/2016/SVG/main" r:embed="rId6"/>
            </a:ext>
          </a:extLst>
        </a:blip>
        <a:stretch>
          <a:fillRect/>
        </a:stretch>
      </xdr:blipFill>
      <xdr:spPr>
        <a:xfrm>
          <a:off x="13792200" y="939800"/>
          <a:ext cx="520700" cy="520700"/>
        </a:xfrm>
        <a:prstGeom prst="rect">
          <a:avLst/>
        </a:prstGeom>
      </xdr:spPr>
    </xdr:pic>
    <xdr:clientData/>
  </xdr:twoCellAnchor>
  <xdr:twoCellAnchor editAs="oneCell">
    <xdr:from>
      <xdr:col>13</xdr:col>
      <xdr:colOff>139700</xdr:colOff>
      <xdr:row>6</xdr:row>
      <xdr:rowOff>114300</xdr:rowOff>
    </xdr:from>
    <xdr:to>
      <xdr:col>17</xdr:col>
      <xdr:colOff>584200</xdr:colOff>
      <xdr:row>25</xdr:row>
      <xdr:rowOff>12700</xdr:rowOff>
    </xdr:to>
    <xdr:pic>
      <xdr:nvPicPr>
        <xdr:cNvPr id="6" name="Picture 5">
          <a:extLst>
            <a:ext uri="{FF2B5EF4-FFF2-40B4-BE49-F238E27FC236}">
              <a16:creationId xmlns:a16="http://schemas.microsoft.com/office/drawing/2014/main" id="{2177E93D-0A4A-F9F7-D2BD-F3E1E123F501}"/>
            </a:ext>
          </a:extLst>
        </xdr:cNvPr>
        <xdr:cNvPicPr>
          <a:picLocks noChangeAspect="1"/>
        </xdr:cNvPicPr>
      </xdr:nvPicPr>
      <xdr:blipFill>
        <a:blip xmlns:r="http://schemas.openxmlformats.org/officeDocument/2006/relationships" r:embed="rId7"/>
        <a:stretch>
          <a:fillRect/>
        </a:stretch>
      </xdr:blipFill>
      <xdr:spPr>
        <a:xfrm>
          <a:off x="10871200" y="1739900"/>
          <a:ext cx="3746500" cy="3784600"/>
        </a:xfrm>
        <a:prstGeom prst="rect">
          <a:avLst/>
        </a:prstGeom>
      </xdr:spPr>
    </xdr:pic>
    <xdr:clientData/>
  </xdr:twoCellAnchor>
  <xdr:twoCellAnchor editAs="oneCell">
    <xdr:from>
      <xdr:col>0</xdr:col>
      <xdr:colOff>42332</xdr:colOff>
      <xdr:row>1</xdr:row>
      <xdr:rowOff>25400</xdr:rowOff>
    </xdr:from>
    <xdr:to>
      <xdr:col>5</xdr:col>
      <xdr:colOff>706965</xdr:colOff>
      <xdr:row>5</xdr:row>
      <xdr:rowOff>108354</xdr:rowOff>
    </xdr:to>
    <xdr:pic>
      <xdr:nvPicPr>
        <xdr:cNvPr id="5" name="Picture 4">
          <a:extLst>
            <a:ext uri="{FF2B5EF4-FFF2-40B4-BE49-F238E27FC236}">
              <a16:creationId xmlns:a16="http://schemas.microsoft.com/office/drawing/2014/main" id="{2159F191-57EB-7F46-BD2F-0B4E3CAF0318}"/>
            </a:ext>
          </a:extLst>
        </xdr:cNvPr>
        <xdr:cNvPicPr>
          <a:picLocks noChangeAspect="1"/>
        </xdr:cNvPicPr>
      </xdr:nvPicPr>
      <xdr:blipFill rotWithShape="1">
        <a:blip xmlns:r="http://schemas.openxmlformats.org/officeDocument/2006/relationships" r:embed="rId8"/>
        <a:srcRect t="43056" b="44192"/>
        <a:stretch/>
      </xdr:blipFill>
      <xdr:spPr>
        <a:xfrm>
          <a:off x="42332" y="635000"/>
          <a:ext cx="4792133" cy="895754"/>
        </a:xfrm>
        <a:prstGeom prst="rect">
          <a:avLst/>
        </a:prstGeom>
      </xdr:spPr>
    </xdr:pic>
    <xdr:clientData/>
  </xdr:twoCellAnchor>
  <xdr:twoCellAnchor editAs="oneCell">
    <xdr:from>
      <xdr:col>0</xdr:col>
      <xdr:colOff>0</xdr:colOff>
      <xdr:row>6</xdr:row>
      <xdr:rowOff>32959</xdr:rowOff>
    </xdr:from>
    <xdr:to>
      <xdr:col>1</xdr:col>
      <xdr:colOff>788205</xdr:colOff>
      <xdr:row>29</xdr:row>
      <xdr:rowOff>171702</xdr:rowOff>
    </xdr:to>
    <xdr:pic>
      <xdr:nvPicPr>
        <xdr:cNvPr id="7" name="Picture 6">
          <a:extLst>
            <a:ext uri="{FF2B5EF4-FFF2-40B4-BE49-F238E27FC236}">
              <a16:creationId xmlns:a16="http://schemas.microsoft.com/office/drawing/2014/main" id="{7BFC1BF2-07FC-0544-8174-6ED5ADB74032}"/>
            </a:ext>
          </a:extLst>
        </xdr:cNvPr>
        <xdr:cNvPicPr>
          <a:picLocks noChangeAspect="1"/>
        </xdr:cNvPicPr>
      </xdr:nvPicPr>
      <xdr:blipFill rotWithShape="1">
        <a:blip xmlns:r="http://schemas.openxmlformats.org/officeDocument/2006/relationships" r:embed="rId9"/>
        <a:srcRect l="27273" b="11250"/>
        <a:stretch/>
      </xdr:blipFill>
      <xdr:spPr>
        <a:xfrm rot="10800000">
          <a:off x="0" y="1658559"/>
          <a:ext cx="1613705" cy="4837743"/>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17</xdr:col>
      <xdr:colOff>304800</xdr:colOff>
      <xdr:row>1</xdr:row>
      <xdr:rowOff>25400</xdr:rowOff>
    </xdr:from>
    <xdr:to>
      <xdr:col>18</xdr:col>
      <xdr:colOff>50800</xdr:colOff>
      <xdr:row>3</xdr:row>
      <xdr:rowOff>190500</xdr:rowOff>
    </xdr:to>
    <xdr:pic>
      <xdr:nvPicPr>
        <xdr:cNvPr id="3" name="Graphic 2" descr="Home with solid fill">
          <a:hlinkClick xmlns:r="http://schemas.openxmlformats.org/officeDocument/2006/relationships" r:id="rId1"/>
          <a:extLst>
            <a:ext uri="{FF2B5EF4-FFF2-40B4-BE49-F238E27FC236}">
              <a16:creationId xmlns:a16="http://schemas.microsoft.com/office/drawing/2014/main" id="{29AB174A-880F-B743-A67F-2D43F706956F}"/>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14338300" y="838200"/>
          <a:ext cx="571500" cy="571500"/>
        </a:xfrm>
        <a:prstGeom prst="rect">
          <a:avLst/>
        </a:prstGeom>
      </xdr:spPr>
    </xdr:pic>
    <xdr:clientData/>
  </xdr:twoCellAnchor>
  <xdr:twoCellAnchor editAs="oneCell">
    <xdr:from>
      <xdr:col>16</xdr:col>
      <xdr:colOff>571500</xdr:colOff>
      <xdr:row>1</xdr:row>
      <xdr:rowOff>25400</xdr:rowOff>
    </xdr:from>
    <xdr:to>
      <xdr:col>17</xdr:col>
      <xdr:colOff>266700</xdr:colOff>
      <xdr:row>3</xdr:row>
      <xdr:rowOff>139700</xdr:rowOff>
    </xdr:to>
    <xdr:pic>
      <xdr:nvPicPr>
        <xdr:cNvPr id="4" name="Graphic 3" descr="List with solid fill">
          <a:hlinkClick xmlns:r="http://schemas.openxmlformats.org/officeDocument/2006/relationships" r:id="rId4"/>
          <a:extLst>
            <a:ext uri="{FF2B5EF4-FFF2-40B4-BE49-F238E27FC236}">
              <a16:creationId xmlns:a16="http://schemas.microsoft.com/office/drawing/2014/main" id="{8BCEEA99-CE27-C347-B333-EA475C1AAF59}"/>
            </a:ext>
          </a:extLst>
        </xdr:cNvPr>
        <xdr:cNvPicPr>
          <a:picLocks noChangeAspect="1"/>
        </xdr:cNvPicPr>
      </xdr:nvPicPr>
      <xdr:blipFill>
        <a:blip xmlns:r="http://schemas.openxmlformats.org/officeDocument/2006/relationships" r:embed="rId5">
          <a:extLst>
            <a:ext uri="{96DAC541-7B7A-43D3-8B79-37D633B846F1}">
              <asvg:svgBlip xmlns:asvg="http://schemas.microsoft.com/office/drawing/2016/SVG/main" r:embed="rId6"/>
            </a:ext>
          </a:extLst>
        </a:blip>
        <a:stretch>
          <a:fillRect/>
        </a:stretch>
      </xdr:blipFill>
      <xdr:spPr>
        <a:xfrm>
          <a:off x="13779500" y="838200"/>
          <a:ext cx="520700" cy="520700"/>
        </a:xfrm>
        <a:prstGeom prst="rect">
          <a:avLst/>
        </a:prstGeom>
      </xdr:spPr>
    </xdr:pic>
    <xdr:clientData/>
  </xdr:twoCellAnchor>
  <xdr:twoCellAnchor>
    <xdr:from>
      <xdr:col>12</xdr:col>
      <xdr:colOff>101600</xdr:colOff>
      <xdr:row>73</xdr:row>
      <xdr:rowOff>63500</xdr:rowOff>
    </xdr:from>
    <xdr:to>
      <xdr:col>12</xdr:col>
      <xdr:colOff>771472</xdr:colOff>
      <xdr:row>75</xdr:row>
      <xdr:rowOff>169542</xdr:rowOff>
    </xdr:to>
    <xdr:pic>
      <xdr:nvPicPr>
        <xdr:cNvPr id="5" name="Picture 4">
          <a:extLst>
            <a:ext uri="{FF2B5EF4-FFF2-40B4-BE49-F238E27FC236}">
              <a16:creationId xmlns:a16="http://schemas.microsoft.com/office/drawing/2014/main" id="{2AF5459C-A941-9A42-8203-6B1F268D42C7}"/>
            </a:ext>
          </a:extLst>
        </xdr:cNvPr>
        <xdr:cNvPicPr>
          <a:picLocks noChangeAspect="1"/>
        </xdr:cNvPicPr>
      </xdr:nvPicPr>
      <xdr:blipFill>
        <a:blip xmlns:r="http://schemas.openxmlformats.org/officeDocument/2006/relationships" r:embed="rId7"/>
        <a:stretch>
          <a:fillRect/>
        </a:stretch>
      </xdr:blipFill>
      <xdr:spPr>
        <a:xfrm>
          <a:off x="10007600" y="12700000"/>
          <a:ext cx="669872" cy="512442"/>
        </a:xfrm>
        <a:prstGeom prst="rect">
          <a:avLst/>
        </a:prstGeom>
      </xdr:spPr>
    </xdr:pic>
    <xdr:clientData/>
  </xdr:twoCellAnchor>
  <xdr:twoCellAnchor editAs="oneCell">
    <xdr:from>
      <xdr:col>0</xdr:col>
      <xdr:colOff>42332</xdr:colOff>
      <xdr:row>0</xdr:row>
      <xdr:rowOff>139700</xdr:rowOff>
    </xdr:from>
    <xdr:to>
      <xdr:col>5</xdr:col>
      <xdr:colOff>706965</xdr:colOff>
      <xdr:row>5</xdr:row>
      <xdr:rowOff>19454</xdr:rowOff>
    </xdr:to>
    <xdr:pic>
      <xdr:nvPicPr>
        <xdr:cNvPr id="7" name="Picture 6">
          <a:extLst>
            <a:ext uri="{FF2B5EF4-FFF2-40B4-BE49-F238E27FC236}">
              <a16:creationId xmlns:a16="http://schemas.microsoft.com/office/drawing/2014/main" id="{1DD03447-BAEF-6944-908C-C7EFB6D1B40E}"/>
            </a:ext>
          </a:extLst>
        </xdr:cNvPr>
        <xdr:cNvPicPr>
          <a:picLocks noChangeAspect="1"/>
        </xdr:cNvPicPr>
      </xdr:nvPicPr>
      <xdr:blipFill rotWithShape="1">
        <a:blip xmlns:r="http://schemas.openxmlformats.org/officeDocument/2006/relationships" r:embed="rId8"/>
        <a:srcRect t="43056" b="44192"/>
        <a:stretch/>
      </xdr:blipFill>
      <xdr:spPr>
        <a:xfrm>
          <a:off x="42332" y="139700"/>
          <a:ext cx="4792133" cy="895754"/>
        </a:xfrm>
        <a:prstGeom prst="rect">
          <a:avLst/>
        </a:prstGeom>
      </xdr:spPr>
    </xdr:pic>
    <xdr:clientData/>
  </xdr:twoCellAnchor>
  <xdr:twoCellAnchor editAs="oneCell">
    <xdr:from>
      <xdr:col>0</xdr:col>
      <xdr:colOff>0</xdr:colOff>
      <xdr:row>4</xdr:row>
      <xdr:rowOff>185359</xdr:rowOff>
    </xdr:from>
    <xdr:to>
      <xdr:col>1</xdr:col>
      <xdr:colOff>788205</xdr:colOff>
      <xdr:row>28</xdr:row>
      <xdr:rowOff>108202</xdr:rowOff>
    </xdr:to>
    <xdr:pic>
      <xdr:nvPicPr>
        <xdr:cNvPr id="8" name="Picture 7">
          <a:extLst>
            <a:ext uri="{FF2B5EF4-FFF2-40B4-BE49-F238E27FC236}">
              <a16:creationId xmlns:a16="http://schemas.microsoft.com/office/drawing/2014/main" id="{D01B0939-58C3-C04D-8CFF-2901D9429940}"/>
            </a:ext>
          </a:extLst>
        </xdr:cNvPr>
        <xdr:cNvPicPr>
          <a:picLocks noChangeAspect="1"/>
        </xdr:cNvPicPr>
      </xdr:nvPicPr>
      <xdr:blipFill rotWithShape="1">
        <a:blip xmlns:r="http://schemas.openxmlformats.org/officeDocument/2006/relationships" r:embed="rId9"/>
        <a:srcRect l="27273" b="11250"/>
        <a:stretch/>
      </xdr:blipFill>
      <xdr:spPr>
        <a:xfrm rot="10800000">
          <a:off x="0" y="1607759"/>
          <a:ext cx="1613705" cy="4837743"/>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18</xdr:col>
      <xdr:colOff>266700</xdr:colOff>
      <xdr:row>2</xdr:row>
      <xdr:rowOff>25400</xdr:rowOff>
    </xdr:from>
    <xdr:to>
      <xdr:col>19</xdr:col>
      <xdr:colOff>12700</xdr:colOff>
      <xdr:row>4</xdr:row>
      <xdr:rowOff>190500</xdr:rowOff>
    </xdr:to>
    <xdr:pic>
      <xdr:nvPicPr>
        <xdr:cNvPr id="3" name="Graphic 2" descr="Home with solid fill">
          <a:hlinkClick xmlns:r="http://schemas.openxmlformats.org/officeDocument/2006/relationships" r:id="rId1"/>
          <a:extLst>
            <a:ext uri="{FF2B5EF4-FFF2-40B4-BE49-F238E27FC236}">
              <a16:creationId xmlns:a16="http://schemas.microsoft.com/office/drawing/2014/main" id="{3CECE826-9982-824B-A272-F41D85EF0CB4}"/>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15227300" y="838200"/>
          <a:ext cx="571500" cy="571500"/>
        </a:xfrm>
        <a:prstGeom prst="rect">
          <a:avLst/>
        </a:prstGeom>
      </xdr:spPr>
    </xdr:pic>
    <xdr:clientData/>
  </xdr:twoCellAnchor>
  <xdr:twoCellAnchor editAs="oneCell">
    <xdr:from>
      <xdr:col>17</xdr:col>
      <xdr:colOff>482600</xdr:colOff>
      <xdr:row>2</xdr:row>
      <xdr:rowOff>63500</xdr:rowOff>
    </xdr:from>
    <xdr:to>
      <xdr:col>18</xdr:col>
      <xdr:colOff>177800</xdr:colOff>
      <xdr:row>4</xdr:row>
      <xdr:rowOff>177800</xdr:rowOff>
    </xdr:to>
    <xdr:pic>
      <xdr:nvPicPr>
        <xdr:cNvPr id="4" name="Graphic 3" descr="List with solid fill">
          <a:hlinkClick xmlns:r="http://schemas.openxmlformats.org/officeDocument/2006/relationships" r:id="rId4"/>
          <a:extLst>
            <a:ext uri="{FF2B5EF4-FFF2-40B4-BE49-F238E27FC236}">
              <a16:creationId xmlns:a16="http://schemas.microsoft.com/office/drawing/2014/main" id="{C06BFD45-E382-9145-82E7-69B09B963B02}"/>
            </a:ext>
          </a:extLst>
        </xdr:cNvPr>
        <xdr:cNvPicPr>
          <a:picLocks noChangeAspect="1"/>
        </xdr:cNvPicPr>
      </xdr:nvPicPr>
      <xdr:blipFill>
        <a:blip xmlns:r="http://schemas.openxmlformats.org/officeDocument/2006/relationships" r:embed="rId5">
          <a:extLst>
            <a:ext uri="{96DAC541-7B7A-43D3-8B79-37D633B846F1}">
              <asvg:svgBlip xmlns:asvg="http://schemas.microsoft.com/office/drawing/2016/SVG/main" r:embed="rId6"/>
            </a:ext>
          </a:extLst>
        </a:blip>
        <a:stretch>
          <a:fillRect/>
        </a:stretch>
      </xdr:blipFill>
      <xdr:spPr>
        <a:xfrm>
          <a:off x="14617700" y="876300"/>
          <a:ext cx="520700" cy="520700"/>
        </a:xfrm>
        <a:prstGeom prst="rect">
          <a:avLst/>
        </a:prstGeom>
      </xdr:spPr>
    </xdr:pic>
    <xdr:clientData/>
  </xdr:twoCellAnchor>
  <xdr:twoCellAnchor editAs="oneCell">
    <xdr:from>
      <xdr:col>0</xdr:col>
      <xdr:colOff>42332</xdr:colOff>
      <xdr:row>0</xdr:row>
      <xdr:rowOff>165100</xdr:rowOff>
    </xdr:from>
    <xdr:to>
      <xdr:col>5</xdr:col>
      <xdr:colOff>706965</xdr:colOff>
      <xdr:row>5</xdr:row>
      <xdr:rowOff>44854</xdr:rowOff>
    </xdr:to>
    <xdr:pic>
      <xdr:nvPicPr>
        <xdr:cNvPr id="8" name="Picture 7">
          <a:extLst>
            <a:ext uri="{FF2B5EF4-FFF2-40B4-BE49-F238E27FC236}">
              <a16:creationId xmlns:a16="http://schemas.microsoft.com/office/drawing/2014/main" id="{16527705-89E6-FA4D-BAC0-5842041B4BFD}"/>
            </a:ext>
          </a:extLst>
        </xdr:cNvPr>
        <xdr:cNvPicPr>
          <a:picLocks noChangeAspect="1"/>
        </xdr:cNvPicPr>
      </xdr:nvPicPr>
      <xdr:blipFill rotWithShape="1">
        <a:blip xmlns:r="http://schemas.openxmlformats.org/officeDocument/2006/relationships" r:embed="rId7"/>
        <a:srcRect t="43056" b="44192"/>
        <a:stretch/>
      </xdr:blipFill>
      <xdr:spPr>
        <a:xfrm>
          <a:off x="42332" y="571500"/>
          <a:ext cx="4792133" cy="895754"/>
        </a:xfrm>
        <a:prstGeom prst="rect">
          <a:avLst/>
        </a:prstGeom>
      </xdr:spPr>
    </xdr:pic>
    <xdr:clientData/>
  </xdr:twoCellAnchor>
  <xdr:twoCellAnchor editAs="oneCell">
    <xdr:from>
      <xdr:col>0</xdr:col>
      <xdr:colOff>0</xdr:colOff>
      <xdr:row>5</xdr:row>
      <xdr:rowOff>147259</xdr:rowOff>
    </xdr:from>
    <xdr:to>
      <xdr:col>1</xdr:col>
      <xdr:colOff>788205</xdr:colOff>
      <xdr:row>29</xdr:row>
      <xdr:rowOff>19302</xdr:rowOff>
    </xdr:to>
    <xdr:pic>
      <xdr:nvPicPr>
        <xdr:cNvPr id="9" name="Picture 8">
          <a:extLst>
            <a:ext uri="{FF2B5EF4-FFF2-40B4-BE49-F238E27FC236}">
              <a16:creationId xmlns:a16="http://schemas.microsoft.com/office/drawing/2014/main" id="{3C628A8B-5FC0-0D45-BEE7-3683FCEA8FC4}"/>
            </a:ext>
          </a:extLst>
        </xdr:cNvPr>
        <xdr:cNvPicPr>
          <a:picLocks noChangeAspect="1"/>
        </xdr:cNvPicPr>
      </xdr:nvPicPr>
      <xdr:blipFill rotWithShape="1">
        <a:blip xmlns:r="http://schemas.openxmlformats.org/officeDocument/2006/relationships" r:embed="rId8"/>
        <a:srcRect l="27273" b="11250"/>
        <a:stretch/>
      </xdr:blipFill>
      <xdr:spPr>
        <a:xfrm rot="10800000">
          <a:off x="0" y="1569659"/>
          <a:ext cx="1613705" cy="4837743"/>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17</xdr:col>
      <xdr:colOff>292100</xdr:colOff>
      <xdr:row>2</xdr:row>
      <xdr:rowOff>63500</xdr:rowOff>
    </xdr:from>
    <xdr:to>
      <xdr:col>18</xdr:col>
      <xdr:colOff>38100</xdr:colOff>
      <xdr:row>5</xdr:row>
      <xdr:rowOff>25400</xdr:rowOff>
    </xdr:to>
    <xdr:pic>
      <xdr:nvPicPr>
        <xdr:cNvPr id="3" name="Graphic 2" descr="Home with solid fill">
          <a:hlinkClick xmlns:r="http://schemas.openxmlformats.org/officeDocument/2006/relationships" r:id="rId1"/>
          <a:extLst>
            <a:ext uri="{FF2B5EF4-FFF2-40B4-BE49-F238E27FC236}">
              <a16:creationId xmlns:a16="http://schemas.microsoft.com/office/drawing/2014/main" id="{B978D7A0-68C4-354A-9408-0E7CD65746D6}"/>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14325600" y="876300"/>
          <a:ext cx="571500" cy="571500"/>
        </a:xfrm>
        <a:prstGeom prst="rect">
          <a:avLst/>
        </a:prstGeom>
      </xdr:spPr>
    </xdr:pic>
    <xdr:clientData/>
  </xdr:twoCellAnchor>
  <xdr:twoCellAnchor editAs="oneCell">
    <xdr:from>
      <xdr:col>16</xdr:col>
      <xdr:colOff>533400</xdr:colOff>
      <xdr:row>2</xdr:row>
      <xdr:rowOff>101600</xdr:rowOff>
    </xdr:from>
    <xdr:to>
      <xdr:col>17</xdr:col>
      <xdr:colOff>228600</xdr:colOff>
      <xdr:row>5</xdr:row>
      <xdr:rowOff>12700</xdr:rowOff>
    </xdr:to>
    <xdr:pic>
      <xdr:nvPicPr>
        <xdr:cNvPr id="4" name="Graphic 3" descr="List with solid fill">
          <a:hlinkClick xmlns:r="http://schemas.openxmlformats.org/officeDocument/2006/relationships" r:id="rId4"/>
          <a:extLst>
            <a:ext uri="{FF2B5EF4-FFF2-40B4-BE49-F238E27FC236}">
              <a16:creationId xmlns:a16="http://schemas.microsoft.com/office/drawing/2014/main" id="{C7BA1FFB-D408-4D49-93FD-371A9ED33D79}"/>
            </a:ext>
          </a:extLst>
        </xdr:cNvPr>
        <xdr:cNvPicPr>
          <a:picLocks noChangeAspect="1"/>
        </xdr:cNvPicPr>
      </xdr:nvPicPr>
      <xdr:blipFill>
        <a:blip xmlns:r="http://schemas.openxmlformats.org/officeDocument/2006/relationships" r:embed="rId5">
          <a:extLst>
            <a:ext uri="{96DAC541-7B7A-43D3-8B79-37D633B846F1}">
              <asvg:svgBlip xmlns:asvg="http://schemas.microsoft.com/office/drawing/2016/SVG/main" r:embed="rId6"/>
            </a:ext>
          </a:extLst>
        </a:blip>
        <a:stretch>
          <a:fillRect/>
        </a:stretch>
      </xdr:blipFill>
      <xdr:spPr>
        <a:xfrm>
          <a:off x="13741400" y="914400"/>
          <a:ext cx="520700" cy="520700"/>
        </a:xfrm>
        <a:prstGeom prst="rect">
          <a:avLst/>
        </a:prstGeom>
      </xdr:spPr>
    </xdr:pic>
    <xdr:clientData/>
  </xdr:twoCellAnchor>
  <xdr:twoCellAnchor editAs="oneCell">
    <xdr:from>
      <xdr:col>0</xdr:col>
      <xdr:colOff>55032</xdr:colOff>
      <xdr:row>1</xdr:row>
      <xdr:rowOff>38100</xdr:rowOff>
    </xdr:from>
    <xdr:to>
      <xdr:col>5</xdr:col>
      <xdr:colOff>719665</xdr:colOff>
      <xdr:row>5</xdr:row>
      <xdr:rowOff>121054</xdr:rowOff>
    </xdr:to>
    <xdr:pic>
      <xdr:nvPicPr>
        <xdr:cNvPr id="6" name="Picture 5">
          <a:extLst>
            <a:ext uri="{FF2B5EF4-FFF2-40B4-BE49-F238E27FC236}">
              <a16:creationId xmlns:a16="http://schemas.microsoft.com/office/drawing/2014/main" id="{95C9BB8D-646E-EA47-B2A7-05FB375771CF}"/>
            </a:ext>
          </a:extLst>
        </xdr:cNvPr>
        <xdr:cNvPicPr>
          <a:picLocks noChangeAspect="1"/>
        </xdr:cNvPicPr>
      </xdr:nvPicPr>
      <xdr:blipFill rotWithShape="1">
        <a:blip xmlns:r="http://schemas.openxmlformats.org/officeDocument/2006/relationships" r:embed="rId7"/>
        <a:srcRect t="43056" b="44192"/>
        <a:stretch/>
      </xdr:blipFill>
      <xdr:spPr>
        <a:xfrm>
          <a:off x="55032" y="647700"/>
          <a:ext cx="4792133" cy="895754"/>
        </a:xfrm>
        <a:prstGeom prst="rect">
          <a:avLst/>
        </a:prstGeom>
      </xdr:spPr>
    </xdr:pic>
    <xdr:clientData/>
  </xdr:twoCellAnchor>
  <xdr:twoCellAnchor editAs="oneCell">
    <xdr:from>
      <xdr:col>0</xdr:col>
      <xdr:colOff>12700</xdr:colOff>
      <xdr:row>6</xdr:row>
      <xdr:rowOff>20259</xdr:rowOff>
    </xdr:from>
    <xdr:to>
      <xdr:col>1</xdr:col>
      <xdr:colOff>800905</xdr:colOff>
      <xdr:row>29</xdr:row>
      <xdr:rowOff>171702</xdr:rowOff>
    </xdr:to>
    <xdr:pic>
      <xdr:nvPicPr>
        <xdr:cNvPr id="7" name="Picture 6">
          <a:extLst>
            <a:ext uri="{FF2B5EF4-FFF2-40B4-BE49-F238E27FC236}">
              <a16:creationId xmlns:a16="http://schemas.microsoft.com/office/drawing/2014/main" id="{788C550E-FB97-AC4C-A664-16F61B93277B}"/>
            </a:ext>
          </a:extLst>
        </xdr:cNvPr>
        <xdr:cNvPicPr>
          <a:picLocks noChangeAspect="1"/>
        </xdr:cNvPicPr>
      </xdr:nvPicPr>
      <xdr:blipFill rotWithShape="1">
        <a:blip xmlns:r="http://schemas.openxmlformats.org/officeDocument/2006/relationships" r:embed="rId8"/>
        <a:srcRect l="27273" b="11250"/>
        <a:stretch/>
      </xdr:blipFill>
      <xdr:spPr>
        <a:xfrm rot="10800000">
          <a:off x="12700" y="1645859"/>
          <a:ext cx="1613705" cy="4837743"/>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17</xdr:col>
      <xdr:colOff>241300</xdr:colOff>
      <xdr:row>2</xdr:row>
      <xdr:rowOff>101600</xdr:rowOff>
    </xdr:from>
    <xdr:to>
      <xdr:col>17</xdr:col>
      <xdr:colOff>812800</xdr:colOff>
      <xdr:row>5</xdr:row>
      <xdr:rowOff>64407</xdr:rowOff>
    </xdr:to>
    <xdr:pic>
      <xdr:nvPicPr>
        <xdr:cNvPr id="3" name="Graphic 2" descr="Home with solid fill">
          <a:hlinkClick xmlns:r="http://schemas.openxmlformats.org/officeDocument/2006/relationships" r:id="rId1"/>
          <a:extLst>
            <a:ext uri="{FF2B5EF4-FFF2-40B4-BE49-F238E27FC236}">
              <a16:creationId xmlns:a16="http://schemas.microsoft.com/office/drawing/2014/main" id="{CA0C3BAD-F947-A648-94E2-CAA9398D9240}"/>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14338300" y="914400"/>
          <a:ext cx="571500" cy="572407"/>
        </a:xfrm>
        <a:prstGeom prst="rect">
          <a:avLst/>
        </a:prstGeom>
      </xdr:spPr>
    </xdr:pic>
    <xdr:clientData/>
  </xdr:twoCellAnchor>
  <xdr:twoCellAnchor editAs="oneCell">
    <xdr:from>
      <xdr:col>16</xdr:col>
      <xdr:colOff>520700</xdr:colOff>
      <xdr:row>2</xdr:row>
      <xdr:rowOff>114300</xdr:rowOff>
    </xdr:from>
    <xdr:to>
      <xdr:col>17</xdr:col>
      <xdr:colOff>215900</xdr:colOff>
      <xdr:row>5</xdr:row>
      <xdr:rowOff>25400</xdr:rowOff>
    </xdr:to>
    <xdr:pic>
      <xdr:nvPicPr>
        <xdr:cNvPr id="4" name="Graphic 3" descr="List with solid fill">
          <a:hlinkClick xmlns:r="http://schemas.openxmlformats.org/officeDocument/2006/relationships" r:id="rId4"/>
          <a:extLst>
            <a:ext uri="{FF2B5EF4-FFF2-40B4-BE49-F238E27FC236}">
              <a16:creationId xmlns:a16="http://schemas.microsoft.com/office/drawing/2014/main" id="{44B75625-6B2F-4441-BB13-8406857A89D1}"/>
            </a:ext>
          </a:extLst>
        </xdr:cNvPr>
        <xdr:cNvPicPr>
          <a:picLocks noChangeAspect="1"/>
        </xdr:cNvPicPr>
      </xdr:nvPicPr>
      <xdr:blipFill>
        <a:blip xmlns:r="http://schemas.openxmlformats.org/officeDocument/2006/relationships" r:embed="rId5">
          <a:extLst>
            <a:ext uri="{96DAC541-7B7A-43D3-8B79-37D633B846F1}">
              <asvg:svgBlip xmlns:asvg="http://schemas.microsoft.com/office/drawing/2016/SVG/main" r:embed="rId6"/>
            </a:ext>
          </a:extLst>
        </a:blip>
        <a:stretch>
          <a:fillRect/>
        </a:stretch>
      </xdr:blipFill>
      <xdr:spPr>
        <a:xfrm>
          <a:off x="13792200" y="927100"/>
          <a:ext cx="520700" cy="520700"/>
        </a:xfrm>
        <a:prstGeom prst="rect">
          <a:avLst/>
        </a:prstGeom>
      </xdr:spPr>
    </xdr:pic>
    <xdr:clientData/>
  </xdr:twoCellAnchor>
  <xdr:twoCellAnchor editAs="oneCell">
    <xdr:from>
      <xdr:col>15</xdr:col>
      <xdr:colOff>799354</xdr:colOff>
      <xdr:row>14</xdr:row>
      <xdr:rowOff>14647</xdr:rowOff>
    </xdr:from>
    <xdr:to>
      <xdr:col>17</xdr:col>
      <xdr:colOff>702236</xdr:colOff>
      <xdr:row>20</xdr:row>
      <xdr:rowOff>55283</xdr:rowOff>
    </xdr:to>
    <xdr:pic>
      <xdr:nvPicPr>
        <xdr:cNvPr id="7" name="Picture 6">
          <a:extLst>
            <a:ext uri="{FF2B5EF4-FFF2-40B4-BE49-F238E27FC236}">
              <a16:creationId xmlns:a16="http://schemas.microsoft.com/office/drawing/2014/main" id="{371FE679-7D40-4E97-0B96-F80DAAE69748}"/>
            </a:ext>
          </a:extLst>
        </xdr:cNvPr>
        <xdr:cNvPicPr>
          <a:picLocks noChangeAspect="1"/>
        </xdr:cNvPicPr>
      </xdr:nvPicPr>
      <xdr:blipFill>
        <a:blip xmlns:r="http://schemas.openxmlformats.org/officeDocument/2006/relationships" r:embed="rId7"/>
        <a:stretch>
          <a:fillRect/>
        </a:stretch>
      </xdr:blipFill>
      <xdr:spPr>
        <a:xfrm>
          <a:off x="13245354" y="3291247"/>
          <a:ext cx="1553882" cy="1348736"/>
        </a:xfrm>
        <a:prstGeom prst="rect">
          <a:avLst/>
        </a:prstGeom>
      </xdr:spPr>
    </xdr:pic>
    <xdr:clientData/>
  </xdr:twoCellAnchor>
  <xdr:twoCellAnchor editAs="oneCell">
    <xdr:from>
      <xdr:col>15</xdr:col>
      <xdr:colOff>791883</xdr:colOff>
      <xdr:row>20</xdr:row>
      <xdr:rowOff>132976</xdr:rowOff>
    </xdr:from>
    <xdr:to>
      <xdr:col>17</xdr:col>
      <xdr:colOff>654533</xdr:colOff>
      <xdr:row>26</xdr:row>
      <xdr:rowOff>152400</xdr:rowOff>
    </xdr:to>
    <xdr:pic>
      <xdr:nvPicPr>
        <xdr:cNvPr id="8" name="Picture 7">
          <a:extLst>
            <a:ext uri="{FF2B5EF4-FFF2-40B4-BE49-F238E27FC236}">
              <a16:creationId xmlns:a16="http://schemas.microsoft.com/office/drawing/2014/main" id="{16686DE6-CF22-403C-4899-BA02FF1A2FFC}"/>
            </a:ext>
          </a:extLst>
        </xdr:cNvPr>
        <xdr:cNvPicPr>
          <a:picLocks noChangeAspect="1"/>
        </xdr:cNvPicPr>
      </xdr:nvPicPr>
      <xdr:blipFill>
        <a:blip xmlns:r="http://schemas.openxmlformats.org/officeDocument/2006/relationships" r:embed="rId8"/>
        <a:stretch>
          <a:fillRect/>
        </a:stretch>
      </xdr:blipFill>
      <xdr:spPr>
        <a:xfrm>
          <a:off x="13237883" y="4717676"/>
          <a:ext cx="1513650" cy="1314824"/>
        </a:xfrm>
        <a:prstGeom prst="rect">
          <a:avLst/>
        </a:prstGeom>
      </xdr:spPr>
    </xdr:pic>
    <xdr:clientData/>
  </xdr:twoCellAnchor>
  <xdr:twoCellAnchor editAs="oneCell">
    <xdr:from>
      <xdr:col>15</xdr:col>
      <xdr:colOff>800100</xdr:colOff>
      <xdr:row>27</xdr:row>
      <xdr:rowOff>103908</xdr:rowOff>
    </xdr:from>
    <xdr:to>
      <xdr:col>17</xdr:col>
      <xdr:colOff>800100</xdr:colOff>
      <xdr:row>33</xdr:row>
      <xdr:rowOff>76199</xdr:rowOff>
    </xdr:to>
    <xdr:pic>
      <xdr:nvPicPr>
        <xdr:cNvPr id="9" name="Picture 8">
          <a:extLst>
            <a:ext uri="{FF2B5EF4-FFF2-40B4-BE49-F238E27FC236}">
              <a16:creationId xmlns:a16="http://schemas.microsoft.com/office/drawing/2014/main" id="{BE2C84B5-4D19-42E9-4C1C-70051CBA172F}"/>
            </a:ext>
          </a:extLst>
        </xdr:cNvPr>
        <xdr:cNvPicPr>
          <a:picLocks noChangeAspect="1"/>
        </xdr:cNvPicPr>
      </xdr:nvPicPr>
      <xdr:blipFill>
        <a:blip xmlns:r="http://schemas.openxmlformats.org/officeDocument/2006/relationships" r:embed="rId9"/>
        <a:stretch>
          <a:fillRect/>
        </a:stretch>
      </xdr:blipFill>
      <xdr:spPr>
        <a:xfrm>
          <a:off x="13246100" y="6199908"/>
          <a:ext cx="1651000" cy="1293091"/>
        </a:xfrm>
        <a:prstGeom prst="rect">
          <a:avLst/>
        </a:prstGeom>
      </xdr:spPr>
    </xdr:pic>
    <xdr:clientData/>
  </xdr:twoCellAnchor>
  <xdr:twoCellAnchor editAs="oneCell">
    <xdr:from>
      <xdr:col>16</xdr:col>
      <xdr:colOff>0</xdr:colOff>
      <xdr:row>33</xdr:row>
      <xdr:rowOff>139700</xdr:rowOff>
    </xdr:from>
    <xdr:to>
      <xdr:col>17</xdr:col>
      <xdr:colOff>774700</xdr:colOff>
      <xdr:row>40</xdr:row>
      <xdr:rowOff>50800</xdr:rowOff>
    </xdr:to>
    <xdr:pic>
      <xdr:nvPicPr>
        <xdr:cNvPr id="10" name="Picture 9">
          <a:extLst>
            <a:ext uri="{FF2B5EF4-FFF2-40B4-BE49-F238E27FC236}">
              <a16:creationId xmlns:a16="http://schemas.microsoft.com/office/drawing/2014/main" id="{C148EDC5-B0AE-0C83-925F-55442B28A8BA}"/>
            </a:ext>
          </a:extLst>
        </xdr:cNvPr>
        <xdr:cNvPicPr>
          <a:picLocks noChangeAspect="1"/>
        </xdr:cNvPicPr>
      </xdr:nvPicPr>
      <xdr:blipFill>
        <a:blip xmlns:r="http://schemas.openxmlformats.org/officeDocument/2006/relationships" r:embed="rId10"/>
        <a:stretch>
          <a:fillRect/>
        </a:stretch>
      </xdr:blipFill>
      <xdr:spPr>
        <a:xfrm>
          <a:off x="13271500" y="7556500"/>
          <a:ext cx="1600200" cy="1422400"/>
        </a:xfrm>
        <a:prstGeom prst="rect">
          <a:avLst/>
        </a:prstGeom>
      </xdr:spPr>
    </xdr:pic>
    <xdr:clientData/>
  </xdr:twoCellAnchor>
  <xdr:twoCellAnchor editAs="oneCell">
    <xdr:from>
      <xdr:col>0</xdr:col>
      <xdr:colOff>67732</xdr:colOff>
      <xdr:row>1</xdr:row>
      <xdr:rowOff>12700</xdr:rowOff>
    </xdr:from>
    <xdr:to>
      <xdr:col>5</xdr:col>
      <xdr:colOff>732365</xdr:colOff>
      <xdr:row>5</xdr:row>
      <xdr:rowOff>95654</xdr:rowOff>
    </xdr:to>
    <xdr:pic>
      <xdr:nvPicPr>
        <xdr:cNvPr id="11" name="Picture 10">
          <a:extLst>
            <a:ext uri="{FF2B5EF4-FFF2-40B4-BE49-F238E27FC236}">
              <a16:creationId xmlns:a16="http://schemas.microsoft.com/office/drawing/2014/main" id="{679C1B5C-6BA6-404B-8782-F0333F71B712}"/>
            </a:ext>
          </a:extLst>
        </xdr:cNvPr>
        <xdr:cNvPicPr>
          <a:picLocks noChangeAspect="1"/>
        </xdr:cNvPicPr>
      </xdr:nvPicPr>
      <xdr:blipFill rotWithShape="1">
        <a:blip xmlns:r="http://schemas.openxmlformats.org/officeDocument/2006/relationships" r:embed="rId11"/>
        <a:srcRect t="43056" b="44192"/>
        <a:stretch/>
      </xdr:blipFill>
      <xdr:spPr>
        <a:xfrm>
          <a:off x="67732" y="622300"/>
          <a:ext cx="4792133" cy="895754"/>
        </a:xfrm>
        <a:prstGeom prst="rect">
          <a:avLst/>
        </a:prstGeom>
      </xdr:spPr>
    </xdr:pic>
    <xdr:clientData/>
  </xdr:twoCellAnchor>
  <xdr:twoCellAnchor editAs="oneCell">
    <xdr:from>
      <xdr:col>0</xdr:col>
      <xdr:colOff>25400</xdr:colOff>
      <xdr:row>5</xdr:row>
      <xdr:rowOff>198059</xdr:rowOff>
    </xdr:from>
    <xdr:to>
      <xdr:col>1</xdr:col>
      <xdr:colOff>813605</xdr:colOff>
      <xdr:row>28</xdr:row>
      <xdr:rowOff>146302</xdr:rowOff>
    </xdr:to>
    <xdr:pic>
      <xdr:nvPicPr>
        <xdr:cNvPr id="12" name="Picture 11">
          <a:extLst>
            <a:ext uri="{FF2B5EF4-FFF2-40B4-BE49-F238E27FC236}">
              <a16:creationId xmlns:a16="http://schemas.microsoft.com/office/drawing/2014/main" id="{84CC7341-8D7B-8441-BFFC-ECDC14B1BE3A}"/>
            </a:ext>
          </a:extLst>
        </xdr:cNvPr>
        <xdr:cNvPicPr>
          <a:picLocks noChangeAspect="1"/>
        </xdr:cNvPicPr>
      </xdr:nvPicPr>
      <xdr:blipFill rotWithShape="1">
        <a:blip xmlns:r="http://schemas.openxmlformats.org/officeDocument/2006/relationships" r:embed="rId12"/>
        <a:srcRect l="27273" b="11250"/>
        <a:stretch/>
      </xdr:blipFill>
      <xdr:spPr>
        <a:xfrm rot="10800000">
          <a:off x="25400" y="1620459"/>
          <a:ext cx="1613705" cy="4837743"/>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17</xdr:col>
      <xdr:colOff>269523</xdr:colOff>
      <xdr:row>2</xdr:row>
      <xdr:rowOff>122767</xdr:rowOff>
    </xdr:from>
    <xdr:to>
      <xdr:col>18</xdr:col>
      <xdr:colOff>8467</xdr:colOff>
      <xdr:row>5</xdr:row>
      <xdr:rowOff>84667</xdr:rowOff>
    </xdr:to>
    <xdr:pic>
      <xdr:nvPicPr>
        <xdr:cNvPr id="3" name="Graphic 2" descr="Home with solid fill">
          <a:hlinkClick xmlns:r="http://schemas.openxmlformats.org/officeDocument/2006/relationships" r:id="rId1"/>
          <a:extLst>
            <a:ext uri="{FF2B5EF4-FFF2-40B4-BE49-F238E27FC236}">
              <a16:creationId xmlns:a16="http://schemas.microsoft.com/office/drawing/2014/main" id="{866ACE14-8C17-5344-AD9C-C6D42A7B9589}"/>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15170856" y="912989"/>
          <a:ext cx="571500" cy="554567"/>
        </a:xfrm>
        <a:prstGeom prst="rect">
          <a:avLst/>
        </a:prstGeom>
      </xdr:spPr>
    </xdr:pic>
    <xdr:clientData/>
  </xdr:twoCellAnchor>
  <xdr:twoCellAnchor editAs="oneCell">
    <xdr:from>
      <xdr:col>16</xdr:col>
      <xdr:colOff>506588</xdr:colOff>
      <xdr:row>2</xdr:row>
      <xdr:rowOff>142522</xdr:rowOff>
    </xdr:from>
    <xdr:to>
      <xdr:col>17</xdr:col>
      <xdr:colOff>197908</xdr:colOff>
      <xdr:row>5</xdr:row>
      <xdr:rowOff>56797</xdr:rowOff>
    </xdr:to>
    <xdr:pic>
      <xdr:nvPicPr>
        <xdr:cNvPr id="4" name="Graphic 3" descr="List with solid fill">
          <a:hlinkClick xmlns:r="http://schemas.openxmlformats.org/officeDocument/2006/relationships" r:id="rId4"/>
          <a:extLst>
            <a:ext uri="{FF2B5EF4-FFF2-40B4-BE49-F238E27FC236}">
              <a16:creationId xmlns:a16="http://schemas.microsoft.com/office/drawing/2014/main" id="{2BB46F6E-F213-6843-A85B-A184A26503B7}"/>
            </a:ext>
          </a:extLst>
        </xdr:cNvPr>
        <xdr:cNvPicPr>
          <a:picLocks noChangeAspect="1"/>
        </xdr:cNvPicPr>
      </xdr:nvPicPr>
      <xdr:blipFill>
        <a:blip xmlns:r="http://schemas.openxmlformats.org/officeDocument/2006/relationships" r:embed="rId5">
          <a:extLst>
            <a:ext uri="{96DAC541-7B7A-43D3-8B79-37D633B846F1}">
              <asvg:svgBlip xmlns:asvg="http://schemas.microsoft.com/office/drawing/2016/SVG/main" r:embed="rId6"/>
            </a:ext>
          </a:extLst>
        </a:blip>
        <a:stretch>
          <a:fillRect/>
        </a:stretch>
      </xdr:blipFill>
      <xdr:spPr>
        <a:xfrm>
          <a:off x="14575366" y="932744"/>
          <a:ext cx="523875" cy="506942"/>
        </a:xfrm>
        <a:prstGeom prst="rect">
          <a:avLst/>
        </a:prstGeom>
      </xdr:spPr>
    </xdr:pic>
    <xdr:clientData/>
  </xdr:twoCellAnchor>
  <xdr:twoCellAnchor editAs="oneCell">
    <xdr:from>
      <xdr:col>13</xdr:col>
      <xdr:colOff>635000</xdr:colOff>
      <xdr:row>26</xdr:row>
      <xdr:rowOff>38100</xdr:rowOff>
    </xdr:from>
    <xdr:to>
      <xdr:col>16</xdr:col>
      <xdr:colOff>219075</xdr:colOff>
      <xdr:row>30</xdr:row>
      <xdr:rowOff>161925</xdr:rowOff>
    </xdr:to>
    <xdr:pic>
      <xdr:nvPicPr>
        <xdr:cNvPr id="5" name="Picture 4">
          <a:extLst>
            <a:ext uri="{FF2B5EF4-FFF2-40B4-BE49-F238E27FC236}">
              <a16:creationId xmlns:a16="http://schemas.microsoft.com/office/drawing/2014/main" id="{1F56B449-0F27-C1E5-8CA7-724F3ACA176C}"/>
            </a:ext>
          </a:extLst>
        </xdr:cNvPr>
        <xdr:cNvPicPr>
          <a:picLocks noChangeAspect="1"/>
        </xdr:cNvPicPr>
      </xdr:nvPicPr>
      <xdr:blipFill>
        <a:blip xmlns:r="http://schemas.openxmlformats.org/officeDocument/2006/relationships" r:embed="rId7"/>
        <a:stretch>
          <a:fillRect/>
        </a:stretch>
      </xdr:blipFill>
      <xdr:spPr>
        <a:xfrm>
          <a:off x="12141200" y="4953000"/>
          <a:ext cx="2057400" cy="939800"/>
        </a:xfrm>
        <a:prstGeom prst="rect">
          <a:avLst/>
        </a:prstGeom>
      </xdr:spPr>
    </xdr:pic>
    <xdr:clientData/>
  </xdr:twoCellAnchor>
  <xdr:twoCellAnchor editAs="oneCell">
    <xdr:from>
      <xdr:col>0</xdr:col>
      <xdr:colOff>42332</xdr:colOff>
      <xdr:row>1</xdr:row>
      <xdr:rowOff>0</xdr:rowOff>
    </xdr:from>
    <xdr:to>
      <xdr:col>5</xdr:col>
      <xdr:colOff>488243</xdr:colOff>
      <xdr:row>5</xdr:row>
      <xdr:rowOff>105532</xdr:rowOff>
    </xdr:to>
    <xdr:pic>
      <xdr:nvPicPr>
        <xdr:cNvPr id="6" name="Picture 5">
          <a:extLst>
            <a:ext uri="{FF2B5EF4-FFF2-40B4-BE49-F238E27FC236}">
              <a16:creationId xmlns:a16="http://schemas.microsoft.com/office/drawing/2014/main" id="{B5F1C618-8CA5-714D-AB72-210B07E8E035}"/>
            </a:ext>
          </a:extLst>
        </xdr:cNvPr>
        <xdr:cNvPicPr>
          <a:picLocks noChangeAspect="1"/>
        </xdr:cNvPicPr>
      </xdr:nvPicPr>
      <xdr:blipFill rotWithShape="1">
        <a:blip xmlns:r="http://schemas.openxmlformats.org/officeDocument/2006/relationships" r:embed="rId8"/>
        <a:srcRect t="43056" b="44192"/>
        <a:stretch/>
      </xdr:blipFill>
      <xdr:spPr>
        <a:xfrm>
          <a:off x="42332" y="592667"/>
          <a:ext cx="4792133" cy="895754"/>
        </a:xfrm>
        <a:prstGeom prst="rect">
          <a:avLst/>
        </a:prstGeom>
      </xdr:spPr>
    </xdr:pic>
    <xdr:clientData/>
  </xdr:twoCellAnchor>
  <xdr:twoCellAnchor editAs="oneCell">
    <xdr:from>
      <xdr:col>0</xdr:col>
      <xdr:colOff>0</xdr:colOff>
      <xdr:row>6</xdr:row>
      <xdr:rowOff>10382</xdr:rowOff>
    </xdr:from>
    <xdr:to>
      <xdr:col>1</xdr:col>
      <xdr:colOff>781149</xdr:colOff>
      <xdr:row>30</xdr:row>
      <xdr:rowOff>64458</xdr:rowOff>
    </xdr:to>
    <xdr:pic>
      <xdr:nvPicPr>
        <xdr:cNvPr id="7" name="Picture 6">
          <a:extLst>
            <a:ext uri="{FF2B5EF4-FFF2-40B4-BE49-F238E27FC236}">
              <a16:creationId xmlns:a16="http://schemas.microsoft.com/office/drawing/2014/main" id="{07347531-30F0-424D-85A1-07EB483988AF}"/>
            </a:ext>
          </a:extLst>
        </xdr:cNvPr>
        <xdr:cNvPicPr>
          <a:picLocks noChangeAspect="1"/>
        </xdr:cNvPicPr>
      </xdr:nvPicPr>
      <xdr:blipFill rotWithShape="1">
        <a:blip xmlns:r="http://schemas.openxmlformats.org/officeDocument/2006/relationships" r:embed="rId9"/>
        <a:srcRect l="27273" b="11250"/>
        <a:stretch/>
      </xdr:blipFill>
      <xdr:spPr>
        <a:xfrm rot="10800000">
          <a:off x="0" y="1590826"/>
          <a:ext cx="1613705" cy="4837743"/>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17</xdr:col>
      <xdr:colOff>311856</xdr:colOff>
      <xdr:row>2</xdr:row>
      <xdr:rowOff>66322</xdr:rowOff>
    </xdr:from>
    <xdr:to>
      <xdr:col>18</xdr:col>
      <xdr:colOff>50800</xdr:colOff>
      <xdr:row>5</xdr:row>
      <xdr:rowOff>28222</xdr:rowOff>
    </xdr:to>
    <xdr:pic>
      <xdr:nvPicPr>
        <xdr:cNvPr id="3" name="Graphic 2" descr="Home with solid fill">
          <a:hlinkClick xmlns:r="http://schemas.openxmlformats.org/officeDocument/2006/relationships" r:id="rId1"/>
          <a:extLst>
            <a:ext uri="{FF2B5EF4-FFF2-40B4-BE49-F238E27FC236}">
              <a16:creationId xmlns:a16="http://schemas.microsoft.com/office/drawing/2014/main" id="{C94358EA-68E3-C548-9D1A-40C8D74D46F5}"/>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14465300" y="856544"/>
          <a:ext cx="571500" cy="554567"/>
        </a:xfrm>
        <a:prstGeom prst="rect">
          <a:avLst/>
        </a:prstGeom>
      </xdr:spPr>
    </xdr:pic>
    <xdr:clientData/>
  </xdr:twoCellAnchor>
  <xdr:twoCellAnchor editAs="oneCell">
    <xdr:from>
      <xdr:col>16</xdr:col>
      <xdr:colOff>534810</xdr:colOff>
      <xdr:row>2</xdr:row>
      <xdr:rowOff>57856</xdr:rowOff>
    </xdr:from>
    <xdr:to>
      <xdr:col>17</xdr:col>
      <xdr:colOff>222955</xdr:colOff>
      <xdr:row>4</xdr:row>
      <xdr:rowOff>166512</xdr:rowOff>
    </xdr:to>
    <xdr:pic>
      <xdr:nvPicPr>
        <xdr:cNvPr id="4" name="Graphic 3" descr="List with solid fill">
          <a:hlinkClick xmlns:r="http://schemas.openxmlformats.org/officeDocument/2006/relationships" r:id="rId4"/>
          <a:extLst>
            <a:ext uri="{FF2B5EF4-FFF2-40B4-BE49-F238E27FC236}">
              <a16:creationId xmlns:a16="http://schemas.microsoft.com/office/drawing/2014/main" id="{8EC3DED9-1829-4349-A0A9-C67BFCA20511}"/>
            </a:ext>
          </a:extLst>
        </xdr:cNvPr>
        <xdr:cNvPicPr>
          <a:picLocks noChangeAspect="1"/>
        </xdr:cNvPicPr>
      </xdr:nvPicPr>
      <xdr:blipFill>
        <a:blip xmlns:r="http://schemas.openxmlformats.org/officeDocument/2006/relationships" r:embed="rId5">
          <a:extLst>
            <a:ext uri="{96DAC541-7B7A-43D3-8B79-37D633B846F1}">
              <asvg:svgBlip xmlns:asvg="http://schemas.microsoft.com/office/drawing/2016/SVG/main" r:embed="rId6"/>
            </a:ext>
          </a:extLst>
        </a:blip>
        <a:stretch>
          <a:fillRect/>
        </a:stretch>
      </xdr:blipFill>
      <xdr:spPr>
        <a:xfrm>
          <a:off x="13855699" y="848078"/>
          <a:ext cx="520700" cy="503767"/>
        </a:xfrm>
        <a:prstGeom prst="rect">
          <a:avLst/>
        </a:prstGeom>
      </xdr:spPr>
    </xdr:pic>
    <xdr:clientData/>
  </xdr:twoCellAnchor>
  <xdr:twoCellAnchor>
    <xdr:from>
      <xdr:col>3</xdr:col>
      <xdr:colOff>279400</xdr:colOff>
      <xdr:row>29</xdr:row>
      <xdr:rowOff>190500</xdr:rowOff>
    </xdr:from>
    <xdr:to>
      <xdr:col>16</xdr:col>
      <xdr:colOff>685800</xdr:colOff>
      <xdr:row>39</xdr:row>
      <xdr:rowOff>165100</xdr:rowOff>
    </xdr:to>
    <xdr:sp macro="" textlink="">
      <xdr:nvSpPr>
        <xdr:cNvPr id="5" name="TextBox 4">
          <a:extLst>
            <a:ext uri="{FF2B5EF4-FFF2-40B4-BE49-F238E27FC236}">
              <a16:creationId xmlns:a16="http://schemas.microsoft.com/office/drawing/2014/main" id="{A57630FA-9A95-246D-3CB1-941513A8CAE4}"/>
            </a:ext>
          </a:extLst>
        </xdr:cNvPr>
        <xdr:cNvSpPr txBox="1"/>
      </xdr:nvSpPr>
      <xdr:spPr>
        <a:xfrm>
          <a:off x="2755900" y="8763000"/>
          <a:ext cx="11137900" cy="2006600"/>
        </a:xfrm>
        <a:prstGeom prst="rect">
          <a:avLst/>
        </a:prstGeom>
        <a:solidFill>
          <a:schemeClr val="bg1">
            <a:lumMod val="95000"/>
            <a:alpha val="52505"/>
          </a:schemeClr>
        </a:solidFill>
        <a:ln w="9525" cmpd="sng">
          <a:noFill/>
        </a:ln>
        <a:effectLst>
          <a:softEdge rad="0"/>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2400" b="1">
              <a:solidFill>
                <a:srgbClr val="EF8353"/>
              </a:solidFill>
              <a:latin typeface="Arial" panose="020B0604020202020204" pitchFamily="34" charset="0"/>
              <a:cs typeface="Arial" panose="020B0604020202020204" pitchFamily="34" charset="0"/>
            </a:rPr>
            <a:t>100% dos colaboradores da Melhoramentos e seus prestadores de serviço estão no escopo da Gestão de Saúde e Segurança do Trabalho </a:t>
          </a:r>
        </a:p>
      </xdr:txBody>
    </xdr:sp>
    <xdr:clientData/>
  </xdr:twoCellAnchor>
  <xdr:twoCellAnchor editAs="oneCell">
    <xdr:from>
      <xdr:col>3</xdr:col>
      <xdr:colOff>177800</xdr:colOff>
      <xdr:row>29</xdr:row>
      <xdr:rowOff>63500</xdr:rowOff>
    </xdr:from>
    <xdr:to>
      <xdr:col>4</xdr:col>
      <xdr:colOff>50800</xdr:colOff>
      <xdr:row>32</xdr:row>
      <xdr:rowOff>152400</xdr:rowOff>
    </xdr:to>
    <xdr:pic>
      <xdr:nvPicPr>
        <xdr:cNvPr id="8" name="Picture 7">
          <a:extLst>
            <a:ext uri="{FF2B5EF4-FFF2-40B4-BE49-F238E27FC236}">
              <a16:creationId xmlns:a16="http://schemas.microsoft.com/office/drawing/2014/main" id="{0660F69F-B827-4D6E-E65A-0B4E05ECF50A}"/>
            </a:ext>
          </a:extLst>
        </xdr:cNvPr>
        <xdr:cNvPicPr>
          <a:picLocks noChangeAspect="1"/>
        </xdr:cNvPicPr>
      </xdr:nvPicPr>
      <xdr:blipFill>
        <a:blip xmlns:r="http://schemas.openxmlformats.org/officeDocument/2006/relationships" r:embed="rId7"/>
        <a:stretch>
          <a:fillRect/>
        </a:stretch>
      </xdr:blipFill>
      <xdr:spPr>
        <a:xfrm>
          <a:off x="2654300" y="8636000"/>
          <a:ext cx="698500" cy="698500"/>
        </a:xfrm>
        <a:prstGeom prst="rect">
          <a:avLst/>
        </a:prstGeom>
      </xdr:spPr>
    </xdr:pic>
    <xdr:clientData/>
  </xdr:twoCellAnchor>
  <xdr:twoCellAnchor editAs="oneCell">
    <xdr:from>
      <xdr:col>0</xdr:col>
      <xdr:colOff>42332</xdr:colOff>
      <xdr:row>1</xdr:row>
      <xdr:rowOff>0</xdr:rowOff>
    </xdr:from>
    <xdr:to>
      <xdr:col>5</xdr:col>
      <xdr:colOff>812800</xdr:colOff>
      <xdr:row>5</xdr:row>
      <xdr:rowOff>128110</xdr:rowOff>
    </xdr:to>
    <xdr:pic>
      <xdr:nvPicPr>
        <xdr:cNvPr id="6" name="Picture 5">
          <a:extLst>
            <a:ext uri="{FF2B5EF4-FFF2-40B4-BE49-F238E27FC236}">
              <a16:creationId xmlns:a16="http://schemas.microsoft.com/office/drawing/2014/main" id="{39510370-30A8-6841-B4A3-C7B0F4F71624}"/>
            </a:ext>
          </a:extLst>
        </xdr:cNvPr>
        <xdr:cNvPicPr>
          <a:picLocks noChangeAspect="1"/>
        </xdr:cNvPicPr>
      </xdr:nvPicPr>
      <xdr:blipFill rotWithShape="1">
        <a:blip xmlns:r="http://schemas.openxmlformats.org/officeDocument/2006/relationships" r:embed="rId8"/>
        <a:srcRect t="43056" b="44192"/>
        <a:stretch/>
      </xdr:blipFill>
      <xdr:spPr>
        <a:xfrm>
          <a:off x="42332" y="203200"/>
          <a:ext cx="4897968" cy="940910"/>
        </a:xfrm>
        <a:prstGeom prst="rect">
          <a:avLst/>
        </a:prstGeom>
      </xdr:spPr>
    </xdr:pic>
    <xdr:clientData/>
  </xdr:twoCellAnchor>
  <xdr:twoCellAnchor editAs="oneCell">
    <xdr:from>
      <xdr:col>0</xdr:col>
      <xdr:colOff>0</xdr:colOff>
      <xdr:row>6</xdr:row>
      <xdr:rowOff>38605</xdr:rowOff>
    </xdr:from>
    <xdr:to>
      <xdr:col>1</xdr:col>
      <xdr:colOff>774093</xdr:colOff>
      <xdr:row>31</xdr:row>
      <xdr:rowOff>40470</xdr:rowOff>
    </xdr:to>
    <xdr:pic>
      <xdr:nvPicPr>
        <xdr:cNvPr id="7" name="Picture 6">
          <a:extLst>
            <a:ext uri="{FF2B5EF4-FFF2-40B4-BE49-F238E27FC236}">
              <a16:creationId xmlns:a16="http://schemas.microsoft.com/office/drawing/2014/main" id="{F244AD10-AB1C-D94C-88DA-C5F2505AC835}"/>
            </a:ext>
          </a:extLst>
        </xdr:cNvPr>
        <xdr:cNvPicPr>
          <a:picLocks noChangeAspect="1"/>
        </xdr:cNvPicPr>
      </xdr:nvPicPr>
      <xdr:blipFill rotWithShape="1">
        <a:blip xmlns:r="http://schemas.openxmlformats.org/officeDocument/2006/relationships" r:embed="rId9"/>
        <a:srcRect l="27273" b="11250"/>
        <a:stretch/>
      </xdr:blipFill>
      <xdr:spPr>
        <a:xfrm rot="10800000">
          <a:off x="0" y="1619049"/>
          <a:ext cx="1606649" cy="496897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6</xdr:row>
      <xdr:rowOff>0</xdr:rowOff>
    </xdr:from>
    <xdr:to>
      <xdr:col>2</xdr:col>
      <xdr:colOff>0</xdr:colOff>
      <xdr:row>10</xdr:row>
      <xdr:rowOff>3698875</xdr:rowOff>
    </xdr:to>
    <xdr:pic>
      <xdr:nvPicPr>
        <xdr:cNvPr id="2" name="Picture 1">
          <a:extLst>
            <a:ext uri="{FF2B5EF4-FFF2-40B4-BE49-F238E27FC236}">
              <a16:creationId xmlns:a16="http://schemas.microsoft.com/office/drawing/2014/main" id="{FDA5F135-C7AE-4244-99FA-B8BCFB912D4A}"/>
            </a:ext>
          </a:extLst>
        </xdr:cNvPr>
        <xdr:cNvPicPr>
          <a:picLocks noChangeAspect="1"/>
        </xdr:cNvPicPr>
      </xdr:nvPicPr>
      <xdr:blipFill rotWithShape="1">
        <a:blip xmlns:r="http://schemas.openxmlformats.org/officeDocument/2006/relationships" r:embed="rId1"/>
        <a:srcRect l="27273" b="11250"/>
        <a:stretch/>
      </xdr:blipFill>
      <xdr:spPr>
        <a:xfrm rot="10800000">
          <a:off x="0" y="1612900"/>
          <a:ext cx="1651000" cy="4508500"/>
        </a:xfrm>
        <a:prstGeom prst="rect">
          <a:avLst/>
        </a:prstGeom>
      </xdr:spPr>
    </xdr:pic>
    <xdr:clientData/>
  </xdr:twoCellAnchor>
  <xdr:twoCellAnchor editAs="oneCell">
    <xdr:from>
      <xdr:col>2</xdr:col>
      <xdr:colOff>239289</xdr:colOff>
      <xdr:row>10</xdr:row>
      <xdr:rowOff>3886199</xdr:rowOff>
    </xdr:from>
    <xdr:to>
      <xdr:col>13</xdr:col>
      <xdr:colOff>691807</xdr:colOff>
      <xdr:row>28</xdr:row>
      <xdr:rowOff>127000</xdr:rowOff>
    </xdr:to>
    <xdr:pic>
      <xdr:nvPicPr>
        <xdr:cNvPr id="3" name="Picture 2">
          <a:extLst>
            <a:ext uri="{FF2B5EF4-FFF2-40B4-BE49-F238E27FC236}">
              <a16:creationId xmlns:a16="http://schemas.microsoft.com/office/drawing/2014/main" id="{4AD3A31A-AE7F-D073-4968-3E6174265134}"/>
            </a:ext>
          </a:extLst>
        </xdr:cNvPr>
        <xdr:cNvPicPr>
          <a:picLocks noChangeAspect="1"/>
        </xdr:cNvPicPr>
      </xdr:nvPicPr>
      <xdr:blipFill>
        <a:blip xmlns:r="http://schemas.openxmlformats.org/officeDocument/2006/relationships" r:embed="rId2"/>
        <a:stretch>
          <a:fillRect/>
        </a:stretch>
      </xdr:blipFill>
      <xdr:spPr>
        <a:xfrm>
          <a:off x="1890289" y="5918199"/>
          <a:ext cx="9533018" cy="4876801"/>
        </a:xfrm>
        <a:prstGeom prst="rect">
          <a:avLst/>
        </a:prstGeom>
      </xdr:spPr>
    </xdr:pic>
    <xdr:clientData/>
  </xdr:twoCellAnchor>
  <xdr:twoCellAnchor editAs="oneCell">
    <xdr:from>
      <xdr:col>19</xdr:col>
      <xdr:colOff>228600</xdr:colOff>
      <xdr:row>2</xdr:row>
      <xdr:rowOff>50800</xdr:rowOff>
    </xdr:from>
    <xdr:to>
      <xdr:col>19</xdr:col>
      <xdr:colOff>796925</xdr:colOff>
      <xdr:row>5</xdr:row>
      <xdr:rowOff>15875</xdr:rowOff>
    </xdr:to>
    <xdr:pic>
      <xdr:nvPicPr>
        <xdr:cNvPr id="5" name="Graphic 4" descr="Home with solid fill">
          <a:hlinkClick xmlns:r="http://schemas.openxmlformats.org/officeDocument/2006/relationships" r:id="rId3"/>
          <a:extLst>
            <a:ext uri="{FF2B5EF4-FFF2-40B4-BE49-F238E27FC236}">
              <a16:creationId xmlns:a16="http://schemas.microsoft.com/office/drawing/2014/main" id="{148B9364-A56D-3844-820F-3FE677F8C5E8}"/>
            </a:ext>
          </a:extLst>
        </xdr:cNvPr>
        <xdr:cNvPicPr>
          <a:picLocks noChangeAspect="1"/>
        </xdr:cNvPicPr>
      </xdr:nvPicPr>
      <xdr:blipFill>
        <a:blip xmlns:r="http://schemas.openxmlformats.org/officeDocument/2006/relationships" r:embed="rId4">
          <a:extLst>
            <a:ext uri="{96DAC541-7B7A-43D3-8B79-37D633B846F1}">
              <asvg:svgBlip xmlns:asvg="http://schemas.microsoft.com/office/drawing/2016/SVG/main" r:embed="rId5"/>
            </a:ext>
          </a:extLst>
        </a:blip>
        <a:stretch>
          <a:fillRect/>
        </a:stretch>
      </xdr:blipFill>
      <xdr:spPr>
        <a:xfrm>
          <a:off x="15913100" y="457200"/>
          <a:ext cx="568325" cy="574675"/>
        </a:xfrm>
        <a:prstGeom prst="rect">
          <a:avLst/>
        </a:prstGeom>
      </xdr:spPr>
    </xdr:pic>
    <xdr:clientData/>
  </xdr:twoCellAnchor>
  <xdr:twoCellAnchor editAs="oneCell">
    <xdr:from>
      <xdr:col>18</xdr:col>
      <xdr:colOff>419100</xdr:colOff>
      <xdr:row>2</xdr:row>
      <xdr:rowOff>88900</xdr:rowOff>
    </xdr:from>
    <xdr:to>
      <xdr:col>19</xdr:col>
      <xdr:colOff>111125</xdr:colOff>
      <xdr:row>5</xdr:row>
      <xdr:rowOff>3175</xdr:rowOff>
    </xdr:to>
    <xdr:pic>
      <xdr:nvPicPr>
        <xdr:cNvPr id="6" name="Graphic 5" descr="List with solid fill">
          <a:hlinkClick xmlns:r="http://schemas.openxmlformats.org/officeDocument/2006/relationships" r:id="rId6"/>
          <a:extLst>
            <a:ext uri="{FF2B5EF4-FFF2-40B4-BE49-F238E27FC236}">
              <a16:creationId xmlns:a16="http://schemas.microsoft.com/office/drawing/2014/main" id="{E661B988-A3AC-104A-B135-784997F400EB}"/>
            </a:ext>
          </a:extLst>
        </xdr:cNvPr>
        <xdr:cNvPicPr>
          <a:picLocks noChangeAspect="1"/>
        </xdr:cNvPicPr>
      </xdr:nvPicPr>
      <xdr:blipFill>
        <a:blip xmlns:r="http://schemas.openxmlformats.org/officeDocument/2006/relationships" r:embed="rId7">
          <a:extLst>
            <a:ext uri="{96DAC541-7B7A-43D3-8B79-37D633B846F1}">
              <asvg:svgBlip xmlns:asvg="http://schemas.microsoft.com/office/drawing/2016/SVG/main" r:embed="rId8"/>
            </a:ext>
          </a:extLst>
        </a:blip>
        <a:stretch>
          <a:fillRect/>
        </a:stretch>
      </xdr:blipFill>
      <xdr:spPr>
        <a:xfrm>
          <a:off x="15278100" y="495300"/>
          <a:ext cx="517525" cy="523875"/>
        </a:xfrm>
        <a:prstGeom prst="rect">
          <a:avLst/>
        </a:prstGeom>
      </xdr:spPr>
    </xdr:pic>
    <xdr:clientData/>
  </xdr:twoCellAnchor>
  <xdr:twoCellAnchor editAs="oneCell">
    <xdr:from>
      <xdr:col>13</xdr:col>
      <xdr:colOff>487485</xdr:colOff>
      <xdr:row>49</xdr:row>
      <xdr:rowOff>165100</xdr:rowOff>
    </xdr:from>
    <xdr:to>
      <xdr:col>17</xdr:col>
      <xdr:colOff>638175</xdr:colOff>
      <xdr:row>51</xdr:row>
      <xdr:rowOff>428625</xdr:rowOff>
    </xdr:to>
    <xdr:pic>
      <xdr:nvPicPr>
        <xdr:cNvPr id="7" name="Picture 6">
          <a:extLst>
            <a:ext uri="{FF2B5EF4-FFF2-40B4-BE49-F238E27FC236}">
              <a16:creationId xmlns:a16="http://schemas.microsoft.com/office/drawing/2014/main" id="{EFC7F576-1890-5A9F-E8D7-CFA2FDF3D03B}"/>
            </a:ext>
          </a:extLst>
        </xdr:cNvPr>
        <xdr:cNvPicPr>
          <a:picLocks noChangeAspect="1"/>
        </xdr:cNvPicPr>
      </xdr:nvPicPr>
      <xdr:blipFill>
        <a:blip xmlns:r="http://schemas.openxmlformats.org/officeDocument/2006/relationships" r:embed="rId9"/>
        <a:stretch>
          <a:fillRect/>
        </a:stretch>
      </xdr:blipFill>
      <xdr:spPr>
        <a:xfrm>
          <a:off x="11218985" y="18351500"/>
          <a:ext cx="3449515" cy="2717800"/>
        </a:xfrm>
        <a:prstGeom prst="rect">
          <a:avLst/>
        </a:prstGeom>
      </xdr:spPr>
    </xdr:pic>
    <xdr:clientData/>
  </xdr:twoCellAnchor>
  <xdr:twoCellAnchor editAs="oneCell">
    <xdr:from>
      <xdr:col>0</xdr:col>
      <xdr:colOff>0</xdr:colOff>
      <xdr:row>0</xdr:row>
      <xdr:rowOff>165100</xdr:rowOff>
    </xdr:from>
    <xdr:to>
      <xdr:col>5</xdr:col>
      <xdr:colOff>809704</xdr:colOff>
      <xdr:row>4</xdr:row>
      <xdr:rowOff>165100</xdr:rowOff>
    </xdr:to>
    <xdr:pic>
      <xdr:nvPicPr>
        <xdr:cNvPr id="8" name="Picture 7">
          <a:extLst>
            <a:ext uri="{FF2B5EF4-FFF2-40B4-BE49-F238E27FC236}">
              <a16:creationId xmlns:a16="http://schemas.microsoft.com/office/drawing/2014/main" id="{654EFCEF-E7DB-A74B-AB21-17498410C4C3}"/>
            </a:ext>
          </a:extLst>
        </xdr:cNvPr>
        <xdr:cNvPicPr>
          <a:picLocks noChangeAspect="1"/>
        </xdr:cNvPicPr>
      </xdr:nvPicPr>
      <xdr:blipFill rotWithShape="1">
        <a:blip xmlns:r="http://schemas.openxmlformats.org/officeDocument/2006/relationships" r:embed="rId10"/>
        <a:srcRect t="43056" b="44192"/>
        <a:stretch/>
      </xdr:blipFill>
      <xdr:spPr>
        <a:xfrm>
          <a:off x="0" y="165100"/>
          <a:ext cx="4937204" cy="812800"/>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17</xdr:col>
      <xdr:colOff>227190</xdr:colOff>
      <xdr:row>2</xdr:row>
      <xdr:rowOff>66322</xdr:rowOff>
    </xdr:from>
    <xdr:to>
      <xdr:col>17</xdr:col>
      <xdr:colOff>798690</xdr:colOff>
      <xdr:row>5</xdr:row>
      <xdr:rowOff>28222</xdr:rowOff>
    </xdr:to>
    <xdr:pic>
      <xdr:nvPicPr>
        <xdr:cNvPr id="3" name="Graphic 2" descr="Home with solid fill">
          <a:hlinkClick xmlns:r="http://schemas.openxmlformats.org/officeDocument/2006/relationships" r:id="rId1"/>
          <a:extLst>
            <a:ext uri="{FF2B5EF4-FFF2-40B4-BE49-F238E27FC236}">
              <a16:creationId xmlns:a16="http://schemas.microsoft.com/office/drawing/2014/main" id="{BD1EA6FF-4BDB-A244-960C-0A19AE57B6F7}"/>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14380634" y="856544"/>
          <a:ext cx="571500" cy="554567"/>
        </a:xfrm>
        <a:prstGeom prst="rect">
          <a:avLst/>
        </a:prstGeom>
      </xdr:spPr>
    </xdr:pic>
    <xdr:clientData/>
  </xdr:twoCellAnchor>
  <xdr:twoCellAnchor editAs="oneCell">
    <xdr:from>
      <xdr:col>16</xdr:col>
      <xdr:colOff>478366</xdr:colOff>
      <xdr:row>2</xdr:row>
      <xdr:rowOff>71966</xdr:rowOff>
    </xdr:from>
    <xdr:to>
      <xdr:col>17</xdr:col>
      <xdr:colOff>166511</xdr:colOff>
      <xdr:row>4</xdr:row>
      <xdr:rowOff>180622</xdr:rowOff>
    </xdr:to>
    <xdr:pic>
      <xdr:nvPicPr>
        <xdr:cNvPr id="4" name="Graphic 3" descr="List with solid fill">
          <a:hlinkClick xmlns:r="http://schemas.openxmlformats.org/officeDocument/2006/relationships" r:id="rId4"/>
          <a:extLst>
            <a:ext uri="{FF2B5EF4-FFF2-40B4-BE49-F238E27FC236}">
              <a16:creationId xmlns:a16="http://schemas.microsoft.com/office/drawing/2014/main" id="{B81E384B-DE87-FB49-B0C8-5AD102E6F6B9}"/>
            </a:ext>
          </a:extLst>
        </xdr:cNvPr>
        <xdr:cNvPicPr>
          <a:picLocks noChangeAspect="1"/>
        </xdr:cNvPicPr>
      </xdr:nvPicPr>
      <xdr:blipFill>
        <a:blip xmlns:r="http://schemas.openxmlformats.org/officeDocument/2006/relationships" r:embed="rId5">
          <a:extLst>
            <a:ext uri="{96DAC541-7B7A-43D3-8B79-37D633B846F1}">
              <asvg:svgBlip xmlns:asvg="http://schemas.microsoft.com/office/drawing/2016/SVG/main" r:embed="rId6"/>
            </a:ext>
          </a:extLst>
        </a:blip>
        <a:stretch>
          <a:fillRect/>
        </a:stretch>
      </xdr:blipFill>
      <xdr:spPr>
        <a:xfrm>
          <a:off x="13799255" y="862188"/>
          <a:ext cx="520700" cy="503767"/>
        </a:xfrm>
        <a:prstGeom prst="rect">
          <a:avLst/>
        </a:prstGeom>
      </xdr:spPr>
    </xdr:pic>
    <xdr:clientData/>
  </xdr:twoCellAnchor>
  <xdr:twoCellAnchor>
    <xdr:from>
      <xdr:col>14</xdr:col>
      <xdr:colOff>177800</xdr:colOff>
      <xdr:row>17</xdr:row>
      <xdr:rowOff>154455</xdr:rowOff>
    </xdr:from>
    <xdr:to>
      <xdr:col>17</xdr:col>
      <xdr:colOff>651248</xdr:colOff>
      <xdr:row>30</xdr:row>
      <xdr:rowOff>114300</xdr:rowOff>
    </xdr:to>
    <xdr:sp macro="" textlink="">
      <xdr:nvSpPr>
        <xdr:cNvPr id="5" name="TextBox 4">
          <a:extLst>
            <a:ext uri="{FF2B5EF4-FFF2-40B4-BE49-F238E27FC236}">
              <a16:creationId xmlns:a16="http://schemas.microsoft.com/office/drawing/2014/main" id="{D1E9EE62-9C39-EFBD-E4F2-3EAA7030B6FD}"/>
            </a:ext>
            <a:ext uri="{147F2762-F138-4A5C-976F-8EAC2B608ADB}">
              <a16:predDERef xmlns:a16="http://schemas.microsoft.com/office/drawing/2014/main" pred="{B81E384B-DE87-FB49-B0C8-5AD102E6F6B9}"/>
            </a:ext>
          </a:extLst>
        </xdr:cNvPr>
        <xdr:cNvSpPr txBox="1"/>
      </xdr:nvSpPr>
      <xdr:spPr>
        <a:xfrm>
          <a:off x="11734800" y="4053355"/>
          <a:ext cx="2949948" cy="2601445"/>
        </a:xfrm>
        <a:prstGeom prst="rect">
          <a:avLst/>
        </a:prstGeom>
        <a:solidFill>
          <a:schemeClr val="bg1">
            <a:lumMod val="95000"/>
            <a:alpha val="41853"/>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2300" b="1">
              <a:solidFill>
                <a:srgbClr val="EF8353"/>
              </a:solidFill>
              <a:latin typeface="Arial" panose="020B0604020202020204" pitchFamily="34" charset="0"/>
              <a:cs typeface="Arial" panose="020B0604020202020204" pitchFamily="34" charset="0"/>
            </a:rPr>
            <a:t>Nossa política interna de relação com os colaboradores não </a:t>
          </a:r>
        </a:p>
        <a:p>
          <a:pPr algn="ctr"/>
          <a:r>
            <a:rPr lang="en-US" sz="2300" b="1">
              <a:solidFill>
                <a:srgbClr val="EF8353"/>
              </a:solidFill>
              <a:latin typeface="Arial" panose="020B0604020202020204" pitchFamily="34" charset="0"/>
              <a:cs typeface="Arial" panose="020B0604020202020204" pitchFamily="34" charset="0"/>
            </a:rPr>
            <a:t>admite discriminações e represálias</a:t>
          </a:r>
        </a:p>
      </xdr:txBody>
    </xdr:sp>
    <xdr:clientData/>
  </xdr:twoCellAnchor>
  <xdr:twoCellAnchor editAs="oneCell">
    <xdr:from>
      <xdr:col>0</xdr:col>
      <xdr:colOff>42332</xdr:colOff>
      <xdr:row>0</xdr:row>
      <xdr:rowOff>169333</xdr:rowOff>
    </xdr:from>
    <xdr:to>
      <xdr:col>6</xdr:col>
      <xdr:colOff>127000</xdr:colOff>
      <xdr:row>5</xdr:row>
      <xdr:rowOff>122465</xdr:rowOff>
    </xdr:to>
    <xdr:pic>
      <xdr:nvPicPr>
        <xdr:cNvPr id="6" name="Picture 5">
          <a:extLst>
            <a:ext uri="{FF2B5EF4-FFF2-40B4-BE49-F238E27FC236}">
              <a16:creationId xmlns:a16="http://schemas.microsoft.com/office/drawing/2014/main" id="{5B55DCBD-FDFD-384E-9B73-EFA4D3CA5F32}"/>
            </a:ext>
          </a:extLst>
        </xdr:cNvPr>
        <xdr:cNvPicPr>
          <a:picLocks noChangeAspect="1"/>
        </xdr:cNvPicPr>
      </xdr:nvPicPr>
      <xdr:blipFill rotWithShape="1">
        <a:blip xmlns:r="http://schemas.openxmlformats.org/officeDocument/2006/relationships" r:embed="rId7"/>
        <a:srcRect t="43056" b="44192"/>
        <a:stretch/>
      </xdr:blipFill>
      <xdr:spPr>
        <a:xfrm>
          <a:off x="42332" y="169333"/>
          <a:ext cx="5037668" cy="969132"/>
        </a:xfrm>
        <a:prstGeom prst="rect">
          <a:avLst/>
        </a:prstGeom>
      </xdr:spPr>
    </xdr:pic>
    <xdr:clientData/>
  </xdr:twoCellAnchor>
  <xdr:twoCellAnchor editAs="oneCell">
    <xdr:from>
      <xdr:col>0</xdr:col>
      <xdr:colOff>0</xdr:colOff>
      <xdr:row>6</xdr:row>
      <xdr:rowOff>38605</xdr:rowOff>
    </xdr:from>
    <xdr:to>
      <xdr:col>1</xdr:col>
      <xdr:colOff>767037</xdr:colOff>
      <xdr:row>31</xdr:row>
      <xdr:rowOff>164647</xdr:rowOff>
    </xdr:to>
    <xdr:pic>
      <xdr:nvPicPr>
        <xdr:cNvPr id="7" name="Picture 6">
          <a:extLst>
            <a:ext uri="{FF2B5EF4-FFF2-40B4-BE49-F238E27FC236}">
              <a16:creationId xmlns:a16="http://schemas.microsoft.com/office/drawing/2014/main" id="{5A6B518C-73CA-1A4D-9CEA-E95C960A6E59}"/>
            </a:ext>
          </a:extLst>
        </xdr:cNvPr>
        <xdr:cNvPicPr>
          <a:picLocks noChangeAspect="1"/>
        </xdr:cNvPicPr>
      </xdr:nvPicPr>
      <xdr:blipFill rotWithShape="1">
        <a:blip xmlns:r="http://schemas.openxmlformats.org/officeDocument/2006/relationships" r:embed="rId8"/>
        <a:srcRect l="27273" b="11250"/>
        <a:stretch/>
      </xdr:blipFill>
      <xdr:spPr>
        <a:xfrm rot="10800000">
          <a:off x="0" y="1619049"/>
          <a:ext cx="1599593" cy="5107265"/>
        </a:xfrm>
        <a:prstGeom prst="rect">
          <a:avLst/>
        </a:prstGeom>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17</xdr:col>
      <xdr:colOff>325967</xdr:colOff>
      <xdr:row>2</xdr:row>
      <xdr:rowOff>52211</xdr:rowOff>
    </xdr:from>
    <xdr:to>
      <xdr:col>18</xdr:col>
      <xdr:colOff>64911</xdr:colOff>
      <xdr:row>5</xdr:row>
      <xdr:rowOff>14111</xdr:rowOff>
    </xdr:to>
    <xdr:pic>
      <xdr:nvPicPr>
        <xdr:cNvPr id="3" name="Graphic 2" descr="Home with solid fill">
          <a:hlinkClick xmlns:r="http://schemas.openxmlformats.org/officeDocument/2006/relationships" r:id="rId1"/>
          <a:extLst>
            <a:ext uri="{FF2B5EF4-FFF2-40B4-BE49-F238E27FC236}">
              <a16:creationId xmlns:a16="http://schemas.microsoft.com/office/drawing/2014/main" id="{A6D8C05C-C52B-9745-B687-80F747F78188}"/>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14479411" y="842433"/>
          <a:ext cx="571500" cy="554567"/>
        </a:xfrm>
        <a:prstGeom prst="rect">
          <a:avLst/>
        </a:prstGeom>
      </xdr:spPr>
    </xdr:pic>
    <xdr:clientData/>
  </xdr:twoCellAnchor>
  <xdr:twoCellAnchor editAs="oneCell">
    <xdr:from>
      <xdr:col>16</xdr:col>
      <xdr:colOff>647699</xdr:colOff>
      <xdr:row>2</xdr:row>
      <xdr:rowOff>57856</xdr:rowOff>
    </xdr:from>
    <xdr:to>
      <xdr:col>17</xdr:col>
      <xdr:colOff>335844</xdr:colOff>
      <xdr:row>4</xdr:row>
      <xdr:rowOff>166512</xdr:rowOff>
    </xdr:to>
    <xdr:pic>
      <xdr:nvPicPr>
        <xdr:cNvPr id="4" name="Graphic 3" descr="List with solid fill">
          <a:hlinkClick xmlns:r="http://schemas.openxmlformats.org/officeDocument/2006/relationships" r:id="rId4"/>
          <a:extLst>
            <a:ext uri="{FF2B5EF4-FFF2-40B4-BE49-F238E27FC236}">
              <a16:creationId xmlns:a16="http://schemas.microsoft.com/office/drawing/2014/main" id="{4D671C98-2022-3548-9CC2-39FE7292B865}"/>
            </a:ext>
          </a:extLst>
        </xdr:cNvPr>
        <xdr:cNvPicPr>
          <a:picLocks noChangeAspect="1"/>
        </xdr:cNvPicPr>
      </xdr:nvPicPr>
      <xdr:blipFill>
        <a:blip xmlns:r="http://schemas.openxmlformats.org/officeDocument/2006/relationships" r:embed="rId5">
          <a:extLst>
            <a:ext uri="{96DAC541-7B7A-43D3-8B79-37D633B846F1}">
              <asvg:svgBlip xmlns:asvg="http://schemas.microsoft.com/office/drawing/2016/SVG/main" r:embed="rId6"/>
            </a:ext>
          </a:extLst>
        </a:blip>
        <a:stretch>
          <a:fillRect/>
        </a:stretch>
      </xdr:blipFill>
      <xdr:spPr>
        <a:xfrm>
          <a:off x="13968588" y="848078"/>
          <a:ext cx="520700" cy="503767"/>
        </a:xfrm>
        <a:prstGeom prst="rect">
          <a:avLst/>
        </a:prstGeom>
      </xdr:spPr>
    </xdr:pic>
    <xdr:clientData/>
  </xdr:twoCellAnchor>
  <xdr:twoCellAnchor editAs="oneCell">
    <xdr:from>
      <xdr:col>12</xdr:col>
      <xdr:colOff>304800</xdr:colOff>
      <xdr:row>60</xdr:row>
      <xdr:rowOff>106136</xdr:rowOff>
    </xdr:from>
    <xdr:to>
      <xdr:col>17</xdr:col>
      <xdr:colOff>571500</xdr:colOff>
      <xdr:row>73</xdr:row>
      <xdr:rowOff>80131</xdr:rowOff>
    </xdr:to>
    <xdr:pic>
      <xdr:nvPicPr>
        <xdr:cNvPr id="5" name="Picture 4">
          <a:extLst>
            <a:ext uri="{FF2B5EF4-FFF2-40B4-BE49-F238E27FC236}">
              <a16:creationId xmlns:a16="http://schemas.microsoft.com/office/drawing/2014/main" id="{BB07158C-9402-406E-415B-51B2E1DBBE8D}"/>
            </a:ext>
          </a:extLst>
        </xdr:cNvPr>
        <xdr:cNvPicPr>
          <a:picLocks noChangeAspect="1"/>
        </xdr:cNvPicPr>
      </xdr:nvPicPr>
      <xdr:blipFill>
        <a:blip xmlns:r="http://schemas.openxmlformats.org/officeDocument/2006/relationships" r:embed="rId7"/>
        <a:stretch>
          <a:fillRect/>
        </a:stretch>
      </xdr:blipFill>
      <xdr:spPr>
        <a:xfrm>
          <a:off x="10210800" y="12742636"/>
          <a:ext cx="4394200" cy="2615595"/>
        </a:xfrm>
        <a:prstGeom prst="rect">
          <a:avLst/>
        </a:prstGeom>
      </xdr:spPr>
    </xdr:pic>
    <xdr:clientData/>
  </xdr:twoCellAnchor>
  <xdr:twoCellAnchor editAs="oneCell">
    <xdr:from>
      <xdr:col>15</xdr:col>
      <xdr:colOff>482600</xdr:colOff>
      <xdr:row>25</xdr:row>
      <xdr:rowOff>63500</xdr:rowOff>
    </xdr:from>
    <xdr:to>
      <xdr:col>16</xdr:col>
      <xdr:colOff>571500</xdr:colOff>
      <xdr:row>29</xdr:row>
      <xdr:rowOff>165100</xdr:rowOff>
    </xdr:to>
    <xdr:pic>
      <xdr:nvPicPr>
        <xdr:cNvPr id="7" name="Graphic 6" descr="Doctor female outline">
          <a:extLst>
            <a:ext uri="{FF2B5EF4-FFF2-40B4-BE49-F238E27FC236}">
              <a16:creationId xmlns:a16="http://schemas.microsoft.com/office/drawing/2014/main" id="{3CC15C21-B8D9-9574-6707-AFDC87F6DE5F}"/>
            </a:ext>
          </a:extLst>
        </xdr:cNvPr>
        <xdr:cNvPicPr>
          <a:picLocks noChangeAspect="1"/>
        </xdr:cNvPicPr>
      </xdr:nvPicPr>
      <xdr:blipFill>
        <a:blip xmlns:r="http://schemas.openxmlformats.org/officeDocument/2006/relationships" r:embed="rId8">
          <a:extLst>
            <a:ext uri="{96DAC541-7B7A-43D3-8B79-37D633B846F1}">
              <asvg:svgBlip xmlns:asvg="http://schemas.microsoft.com/office/drawing/2016/SVG/main" r:embed="rId9"/>
            </a:ext>
          </a:extLst>
        </a:blip>
        <a:stretch>
          <a:fillRect/>
        </a:stretch>
      </xdr:blipFill>
      <xdr:spPr>
        <a:xfrm>
          <a:off x="12865100" y="5562600"/>
          <a:ext cx="914400" cy="914400"/>
        </a:xfrm>
        <a:prstGeom prst="rect">
          <a:avLst/>
        </a:prstGeom>
      </xdr:spPr>
    </xdr:pic>
    <xdr:clientData/>
  </xdr:twoCellAnchor>
  <xdr:twoCellAnchor editAs="oneCell">
    <xdr:from>
      <xdr:col>16</xdr:col>
      <xdr:colOff>492900</xdr:colOff>
      <xdr:row>25</xdr:row>
      <xdr:rowOff>61100</xdr:rowOff>
    </xdr:from>
    <xdr:to>
      <xdr:col>17</xdr:col>
      <xdr:colOff>581800</xdr:colOff>
      <xdr:row>29</xdr:row>
      <xdr:rowOff>162700</xdr:rowOff>
    </xdr:to>
    <xdr:pic>
      <xdr:nvPicPr>
        <xdr:cNvPr id="9" name="Graphic 8" descr="Doctor male outline">
          <a:extLst>
            <a:ext uri="{FF2B5EF4-FFF2-40B4-BE49-F238E27FC236}">
              <a16:creationId xmlns:a16="http://schemas.microsoft.com/office/drawing/2014/main" id="{E20F087E-882D-67DE-6AD4-892BAAA84D49}"/>
            </a:ext>
          </a:extLst>
        </xdr:cNvPr>
        <xdr:cNvPicPr>
          <a:picLocks noChangeAspect="1"/>
        </xdr:cNvPicPr>
      </xdr:nvPicPr>
      <xdr:blipFill>
        <a:blip xmlns:r="http://schemas.openxmlformats.org/officeDocument/2006/relationships" r:embed="rId10">
          <a:extLst>
            <a:ext uri="{96DAC541-7B7A-43D3-8B79-37D633B846F1}">
              <asvg:svgBlip xmlns:asvg="http://schemas.microsoft.com/office/drawing/2016/SVG/main" r:embed="rId11"/>
            </a:ext>
          </a:extLst>
        </a:blip>
        <a:stretch>
          <a:fillRect/>
        </a:stretch>
      </xdr:blipFill>
      <xdr:spPr>
        <a:xfrm>
          <a:off x="13700900" y="5560200"/>
          <a:ext cx="914400" cy="914400"/>
        </a:xfrm>
        <a:prstGeom prst="rect">
          <a:avLst/>
        </a:prstGeom>
      </xdr:spPr>
    </xdr:pic>
    <xdr:clientData/>
  </xdr:twoCellAnchor>
  <xdr:twoCellAnchor editAs="oneCell">
    <xdr:from>
      <xdr:col>0</xdr:col>
      <xdr:colOff>98776</xdr:colOff>
      <xdr:row>0</xdr:row>
      <xdr:rowOff>127000</xdr:rowOff>
    </xdr:from>
    <xdr:to>
      <xdr:col>6</xdr:col>
      <xdr:colOff>228600</xdr:colOff>
      <xdr:row>5</xdr:row>
      <xdr:rowOff>108354</xdr:rowOff>
    </xdr:to>
    <xdr:pic>
      <xdr:nvPicPr>
        <xdr:cNvPr id="6" name="Picture 5">
          <a:extLst>
            <a:ext uri="{FF2B5EF4-FFF2-40B4-BE49-F238E27FC236}">
              <a16:creationId xmlns:a16="http://schemas.microsoft.com/office/drawing/2014/main" id="{F03B039A-557C-AD45-A618-F974871B6D58}"/>
            </a:ext>
          </a:extLst>
        </xdr:cNvPr>
        <xdr:cNvPicPr>
          <a:picLocks noChangeAspect="1"/>
        </xdr:cNvPicPr>
      </xdr:nvPicPr>
      <xdr:blipFill rotWithShape="1">
        <a:blip xmlns:r="http://schemas.openxmlformats.org/officeDocument/2006/relationships" r:embed="rId12"/>
        <a:srcRect t="43056" b="44192"/>
        <a:stretch/>
      </xdr:blipFill>
      <xdr:spPr>
        <a:xfrm>
          <a:off x="98776" y="533400"/>
          <a:ext cx="5082824" cy="997354"/>
        </a:xfrm>
        <a:prstGeom prst="rect">
          <a:avLst/>
        </a:prstGeom>
      </xdr:spPr>
    </xdr:pic>
    <xdr:clientData/>
  </xdr:twoCellAnchor>
  <xdr:twoCellAnchor editAs="oneCell">
    <xdr:from>
      <xdr:col>0</xdr:col>
      <xdr:colOff>56444</xdr:colOff>
      <xdr:row>6</xdr:row>
      <xdr:rowOff>30139</xdr:rowOff>
    </xdr:from>
    <xdr:to>
      <xdr:col>1</xdr:col>
      <xdr:colOff>816425</xdr:colOff>
      <xdr:row>32</xdr:row>
      <xdr:rowOff>95503</xdr:rowOff>
    </xdr:to>
    <xdr:pic>
      <xdr:nvPicPr>
        <xdr:cNvPr id="8" name="Picture 7">
          <a:extLst>
            <a:ext uri="{FF2B5EF4-FFF2-40B4-BE49-F238E27FC236}">
              <a16:creationId xmlns:a16="http://schemas.microsoft.com/office/drawing/2014/main" id="{6EB9C901-43CB-9B43-BE6B-1FE07AEFD74C}"/>
            </a:ext>
          </a:extLst>
        </xdr:cNvPr>
        <xdr:cNvPicPr>
          <a:picLocks noChangeAspect="1"/>
        </xdr:cNvPicPr>
      </xdr:nvPicPr>
      <xdr:blipFill rotWithShape="1">
        <a:blip xmlns:r="http://schemas.openxmlformats.org/officeDocument/2006/relationships" r:embed="rId13"/>
        <a:srcRect l="27273" b="11250"/>
        <a:stretch/>
      </xdr:blipFill>
      <xdr:spPr>
        <a:xfrm rot="10800000">
          <a:off x="56444" y="1610583"/>
          <a:ext cx="1592537" cy="5244142"/>
        </a:xfrm>
        <a:prstGeom prst="rect">
          <a:avLst/>
        </a:prstGeom>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17</xdr:col>
      <xdr:colOff>304800</xdr:colOff>
      <xdr:row>2</xdr:row>
      <xdr:rowOff>114300</xdr:rowOff>
    </xdr:from>
    <xdr:to>
      <xdr:col>18</xdr:col>
      <xdr:colOff>50800</xdr:colOff>
      <xdr:row>5</xdr:row>
      <xdr:rowOff>76200</xdr:rowOff>
    </xdr:to>
    <xdr:pic>
      <xdr:nvPicPr>
        <xdr:cNvPr id="3" name="Graphic 2" descr="Home with solid fill">
          <a:hlinkClick xmlns:r="http://schemas.openxmlformats.org/officeDocument/2006/relationships" r:id="rId1"/>
          <a:extLst>
            <a:ext uri="{FF2B5EF4-FFF2-40B4-BE49-F238E27FC236}">
              <a16:creationId xmlns:a16="http://schemas.microsoft.com/office/drawing/2014/main" id="{1DD33CDA-4760-D543-AA9C-638ACC21DF7F}"/>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14338300" y="927100"/>
          <a:ext cx="571500" cy="571500"/>
        </a:xfrm>
        <a:prstGeom prst="rect">
          <a:avLst/>
        </a:prstGeom>
      </xdr:spPr>
    </xdr:pic>
    <xdr:clientData/>
  </xdr:twoCellAnchor>
  <xdr:twoCellAnchor editAs="oneCell">
    <xdr:from>
      <xdr:col>16</xdr:col>
      <xdr:colOff>596900</xdr:colOff>
      <xdr:row>2</xdr:row>
      <xdr:rowOff>114300</xdr:rowOff>
    </xdr:from>
    <xdr:to>
      <xdr:col>17</xdr:col>
      <xdr:colOff>292100</xdr:colOff>
      <xdr:row>5</xdr:row>
      <xdr:rowOff>25400</xdr:rowOff>
    </xdr:to>
    <xdr:pic>
      <xdr:nvPicPr>
        <xdr:cNvPr id="4" name="Graphic 3" descr="List with solid fill">
          <a:hlinkClick xmlns:r="http://schemas.openxmlformats.org/officeDocument/2006/relationships" r:id="rId4"/>
          <a:extLst>
            <a:ext uri="{FF2B5EF4-FFF2-40B4-BE49-F238E27FC236}">
              <a16:creationId xmlns:a16="http://schemas.microsoft.com/office/drawing/2014/main" id="{8EB5ACB8-84E6-6948-A655-ABD3BCA0BFFF}"/>
            </a:ext>
          </a:extLst>
        </xdr:cNvPr>
        <xdr:cNvPicPr>
          <a:picLocks noChangeAspect="1"/>
        </xdr:cNvPicPr>
      </xdr:nvPicPr>
      <xdr:blipFill>
        <a:blip xmlns:r="http://schemas.openxmlformats.org/officeDocument/2006/relationships" r:embed="rId5">
          <a:extLst>
            <a:ext uri="{96DAC541-7B7A-43D3-8B79-37D633B846F1}">
              <asvg:svgBlip xmlns:asvg="http://schemas.microsoft.com/office/drawing/2016/SVG/main" r:embed="rId6"/>
            </a:ext>
          </a:extLst>
        </a:blip>
        <a:stretch>
          <a:fillRect/>
        </a:stretch>
      </xdr:blipFill>
      <xdr:spPr>
        <a:xfrm>
          <a:off x="13804900" y="927100"/>
          <a:ext cx="520700" cy="520700"/>
        </a:xfrm>
        <a:prstGeom prst="rect">
          <a:avLst/>
        </a:prstGeom>
      </xdr:spPr>
    </xdr:pic>
    <xdr:clientData/>
  </xdr:twoCellAnchor>
  <xdr:twoCellAnchor editAs="oneCell">
    <xdr:from>
      <xdr:col>1</xdr:col>
      <xdr:colOff>765175</xdr:colOff>
      <xdr:row>27</xdr:row>
      <xdr:rowOff>161925</xdr:rowOff>
    </xdr:from>
    <xdr:to>
      <xdr:col>2</xdr:col>
      <xdr:colOff>244475</xdr:colOff>
      <xdr:row>29</xdr:row>
      <xdr:rowOff>66675</xdr:rowOff>
    </xdr:to>
    <xdr:pic>
      <xdr:nvPicPr>
        <xdr:cNvPr id="5" name="Graphic 4" descr="Chevron arrows outline">
          <a:extLst>
            <a:ext uri="{FF2B5EF4-FFF2-40B4-BE49-F238E27FC236}">
              <a16:creationId xmlns:a16="http://schemas.microsoft.com/office/drawing/2014/main" id="{B9264BAE-ACB5-8949-88B0-0ADB77B5B839}"/>
            </a:ext>
          </a:extLst>
        </xdr:cNvPr>
        <xdr:cNvPicPr>
          <a:picLocks noChangeAspect="1"/>
        </xdr:cNvPicPr>
      </xdr:nvPicPr>
      <xdr:blipFill>
        <a:blip xmlns:r="http://schemas.openxmlformats.org/officeDocument/2006/relationships" r:embed="rId7">
          <a:extLst>
            <a:ext uri="{96DAC541-7B7A-43D3-8B79-37D633B846F1}">
              <asvg:svgBlip xmlns:asvg="http://schemas.microsoft.com/office/drawing/2016/SVG/main" r:embed="rId8"/>
            </a:ext>
          </a:extLst>
        </a:blip>
        <a:stretch>
          <a:fillRect/>
        </a:stretch>
      </xdr:blipFill>
      <xdr:spPr>
        <a:xfrm>
          <a:off x="1590675" y="6092825"/>
          <a:ext cx="304800" cy="311150"/>
        </a:xfrm>
        <a:prstGeom prst="rect">
          <a:avLst/>
        </a:prstGeom>
      </xdr:spPr>
    </xdr:pic>
    <xdr:clientData/>
  </xdr:twoCellAnchor>
  <xdr:twoCellAnchor editAs="oneCell">
    <xdr:from>
      <xdr:col>1</xdr:col>
      <xdr:colOff>812800</xdr:colOff>
      <xdr:row>41</xdr:row>
      <xdr:rowOff>104775</xdr:rowOff>
    </xdr:from>
    <xdr:to>
      <xdr:col>2</xdr:col>
      <xdr:colOff>292100</xdr:colOff>
      <xdr:row>43</xdr:row>
      <xdr:rowOff>6350</xdr:rowOff>
    </xdr:to>
    <xdr:pic>
      <xdr:nvPicPr>
        <xdr:cNvPr id="6" name="Graphic 5" descr="Chevron arrows outline">
          <a:extLst>
            <a:ext uri="{FF2B5EF4-FFF2-40B4-BE49-F238E27FC236}">
              <a16:creationId xmlns:a16="http://schemas.microsoft.com/office/drawing/2014/main" id="{F6564DB6-DE2E-9F4A-BDB1-9A4A4D1E914B}"/>
            </a:ext>
          </a:extLst>
        </xdr:cNvPr>
        <xdr:cNvPicPr>
          <a:picLocks noChangeAspect="1"/>
        </xdr:cNvPicPr>
      </xdr:nvPicPr>
      <xdr:blipFill>
        <a:blip xmlns:r="http://schemas.openxmlformats.org/officeDocument/2006/relationships" r:embed="rId7">
          <a:extLst>
            <a:ext uri="{96DAC541-7B7A-43D3-8B79-37D633B846F1}">
              <asvg:svgBlip xmlns:asvg="http://schemas.microsoft.com/office/drawing/2016/SVG/main" r:embed="rId8"/>
            </a:ext>
          </a:extLst>
        </a:blip>
        <a:stretch>
          <a:fillRect/>
        </a:stretch>
      </xdr:blipFill>
      <xdr:spPr>
        <a:xfrm>
          <a:off x="1638300" y="8880475"/>
          <a:ext cx="304800" cy="307975"/>
        </a:xfrm>
        <a:prstGeom prst="rect">
          <a:avLst/>
        </a:prstGeom>
      </xdr:spPr>
    </xdr:pic>
    <xdr:clientData/>
  </xdr:twoCellAnchor>
  <xdr:twoCellAnchor editAs="oneCell">
    <xdr:from>
      <xdr:col>15</xdr:col>
      <xdr:colOff>142875</xdr:colOff>
      <xdr:row>25</xdr:row>
      <xdr:rowOff>146049</xdr:rowOff>
    </xdr:from>
    <xdr:to>
      <xdr:col>16</xdr:col>
      <xdr:colOff>583460</xdr:colOff>
      <xdr:row>31</xdr:row>
      <xdr:rowOff>180311</xdr:rowOff>
    </xdr:to>
    <xdr:pic>
      <xdr:nvPicPr>
        <xdr:cNvPr id="7" name="Picture 6">
          <a:extLst>
            <a:ext uri="{FF2B5EF4-FFF2-40B4-BE49-F238E27FC236}">
              <a16:creationId xmlns:a16="http://schemas.microsoft.com/office/drawing/2014/main" id="{D08D6E68-55CD-EE93-8EE7-BE5E8D842BF7}"/>
            </a:ext>
          </a:extLst>
        </xdr:cNvPr>
        <xdr:cNvPicPr>
          <a:picLocks noChangeAspect="1"/>
        </xdr:cNvPicPr>
      </xdr:nvPicPr>
      <xdr:blipFill>
        <a:blip xmlns:r="http://schemas.openxmlformats.org/officeDocument/2006/relationships" r:embed="rId9"/>
        <a:stretch>
          <a:fillRect/>
        </a:stretch>
      </xdr:blipFill>
      <xdr:spPr>
        <a:xfrm>
          <a:off x="12573000" y="5194299"/>
          <a:ext cx="1269260" cy="1234412"/>
        </a:xfrm>
        <a:prstGeom prst="rect">
          <a:avLst/>
        </a:prstGeom>
      </xdr:spPr>
    </xdr:pic>
    <xdr:clientData/>
  </xdr:twoCellAnchor>
  <xdr:twoCellAnchor editAs="oneCell">
    <xdr:from>
      <xdr:col>2</xdr:col>
      <xdr:colOff>152400</xdr:colOff>
      <xdr:row>63</xdr:row>
      <xdr:rowOff>50800</xdr:rowOff>
    </xdr:from>
    <xdr:to>
      <xdr:col>2</xdr:col>
      <xdr:colOff>736600</xdr:colOff>
      <xdr:row>66</xdr:row>
      <xdr:rowOff>25399</xdr:rowOff>
    </xdr:to>
    <xdr:pic>
      <xdr:nvPicPr>
        <xdr:cNvPr id="8" name="Graphic 7" descr="Chevron arrows outline">
          <a:extLst>
            <a:ext uri="{FF2B5EF4-FFF2-40B4-BE49-F238E27FC236}">
              <a16:creationId xmlns:a16="http://schemas.microsoft.com/office/drawing/2014/main" id="{04C52A29-9DA3-1D4F-A808-B62EDC4DCF7B}"/>
            </a:ext>
          </a:extLst>
        </xdr:cNvPr>
        <xdr:cNvPicPr>
          <a:picLocks noChangeAspect="1"/>
        </xdr:cNvPicPr>
      </xdr:nvPicPr>
      <xdr:blipFill>
        <a:blip xmlns:r="http://schemas.openxmlformats.org/officeDocument/2006/relationships" r:embed="rId7">
          <a:extLst>
            <a:ext uri="{96DAC541-7B7A-43D3-8B79-37D633B846F1}">
              <asvg:svgBlip xmlns:asvg="http://schemas.microsoft.com/office/drawing/2016/SVG/main" r:embed="rId8"/>
            </a:ext>
          </a:extLst>
        </a:blip>
        <a:stretch>
          <a:fillRect/>
        </a:stretch>
      </xdr:blipFill>
      <xdr:spPr>
        <a:xfrm>
          <a:off x="1803400" y="9232900"/>
          <a:ext cx="584200" cy="584200"/>
        </a:xfrm>
        <a:prstGeom prst="rect">
          <a:avLst/>
        </a:prstGeom>
      </xdr:spPr>
    </xdr:pic>
    <xdr:clientData/>
  </xdr:twoCellAnchor>
  <xdr:twoCellAnchor editAs="oneCell">
    <xdr:from>
      <xdr:col>2</xdr:col>
      <xdr:colOff>152400</xdr:colOff>
      <xdr:row>66</xdr:row>
      <xdr:rowOff>190500</xdr:rowOff>
    </xdr:from>
    <xdr:to>
      <xdr:col>2</xdr:col>
      <xdr:colOff>736600</xdr:colOff>
      <xdr:row>69</xdr:row>
      <xdr:rowOff>165100</xdr:rowOff>
    </xdr:to>
    <xdr:pic>
      <xdr:nvPicPr>
        <xdr:cNvPr id="10" name="Graphic 9" descr="Chevron arrows outline">
          <a:extLst>
            <a:ext uri="{FF2B5EF4-FFF2-40B4-BE49-F238E27FC236}">
              <a16:creationId xmlns:a16="http://schemas.microsoft.com/office/drawing/2014/main" id="{3F58A863-D3AE-0343-991C-C09E0E397BEB}"/>
            </a:ext>
          </a:extLst>
        </xdr:cNvPr>
        <xdr:cNvPicPr>
          <a:picLocks noChangeAspect="1"/>
        </xdr:cNvPicPr>
      </xdr:nvPicPr>
      <xdr:blipFill>
        <a:blip xmlns:r="http://schemas.openxmlformats.org/officeDocument/2006/relationships" r:embed="rId7">
          <a:extLst>
            <a:ext uri="{96DAC541-7B7A-43D3-8B79-37D633B846F1}">
              <asvg:svgBlip xmlns:asvg="http://schemas.microsoft.com/office/drawing/2016/SVG/main" r:embed="rId8"/>
            </a:ext>
          </a:extLst>
        </a:blip>
        <a:stretch>
          <a:fillRect/>
        </a:stretch>
      </xdr:blipFill>
      <xdr:spPr>
        <a:xfrm>
          <a:off x="1803400" y="9982200"/>
          <a:ext cx="584200" cy="584200"/>
        </a:xfrm>
        <a:prstGeom prst="rect">
          <a:avLst/>
        </a:prstGeom>
      </xdr:spPr>
    </xdr:pic>
    <xdr:clientData/>
  </xdr:twoCellAnchor>
  <xdr:twoCellAnchor editAs="oneCell">
    <xdr:from>
      <xdr:col>2</xdr:col>
      <xdr:colOff>177800</xdr:colOff>
      <xdr:row>70</xdr:row>
      <xdr:rowOff>139700</xdr:rowOff>
    </xdr:from>
    <xdr:to>
      <xdr:col>2</xdr:col>
      <xdr:colOff>762000</xdr:colOff>
      <xdr:row>73</xdr:row>
      <xdr:rowOff>114300</xdr:rowOff>
    </xdr:to>
    <xdr:pic>
      <xdr:nvPicPr>
        <xdr:cNvPr id="11" name="Graphic 10" descr="Chevron arrows outline">
          <a:extLst>
            <a:ext uri="{FF2B5EF4-FFF2-40B4-BE49-F238E27FC236}">
              <a16:creationId xmlns:a16="http://schemas.microsoft.com/office/drawing/2014/main" id="{E5A5A49C-7F00-E747-8339-EA3F1EB0949F}"/>
            </a:ext>
          </a:extLst>
        </xdr:cNvPr>
        <xdr:cNvPicPr>
          <a:picLocks noChangeAspect="1"/>
        </xdr:cNvPicPr>
      </xdr:nvPicPr>
      <xdr:blipFill>
        <a:blip xmlns:r="http://schemas.openxmlformats.org/officeDocument/2006/relationships" r:embed="rId7">
          <a:extLst>
            <a:ext uri="{96DAC541-7B7A-43D3-8B79-37D633B846F1}">
              <asvg:svgBlip xmlns:asvg="http://schemas.microsoft.com/office/drawing/2016/SVG/main" r:embed="rId8"/>
            </a:ext>
          </a:extLst>
        </a:blip>
        <a:stretch>
          <a:fillRect/>
        </a:stretch>
      </xdr:blipFill>
      <xdr:spPr>
        <a:xfrm>
          <a:off x="1828800" y="10744200"/>
          <a:ext cx="584200" cy="584200"/>
        </a:xfrm>
        <a:prstGeom prst="rect">
          <a:avLst/>
        </a:prstGeom>
      </xdr:spPr>
    </xdr:pic>
    <xdr:clientData/>
  </xdr:twoCellAnchor>
  <xdr:twoCellAnchor editAs="oneCell">
    <xdr:from>
      <xdr:col>2</xdr:col>
      <xdr:colOff>165100</xdr:colOff>
      <xdr:row>74</xdr:row>
      <xdr:rowOff>177800</xdr:rowOff>
    </xdr:from>
    <xdr:to>
      <xdr:col>2</xdr:col>
      <xdr:colOff>749300</xdr:colOff>
      <xdr:row>77</xdr:row>
      <xdr:rowOff>152400</xdr:rowOff>
    </xdr:to>
    <xdr:pic>
      <xdr:nvPicPr>
        <xdr:cNvPr id="12" name="Graphic 11" descr="Chevron arrows outline">
          <a:extLst>
            <a:ext uri="{FF2B5EF4-FFF2-40B4-BE49-F238E27FC236}">
              <a16:creationId xmlns:a16="http://schemas.microsoft.com/office/drawing/2014/main" id="{13D4D00D-FD55-3F40-ACFD-F7BBC1D42B9D}"/>
            </a:ext>
          </a:extLst>
        </xdr:cNvPr>
        <xdr:cNvPicPr>
          <a:picLocks noChangeAspect="1"/>
        </xdr:cNvPicPr>
      </xdr:nvPicPr>
      <xdr:blipFill>
        <a:blip xmlns:r="http://schemas.openxmlformats.org/officeDocument/2006/relationships" r:embed="rId7">
          <a:extLst>
            <a:ext uri="{96DAC541-7B7A-43D3-8B79-37D633B846F1}">
              <asvg:svgBlip xmlns:asvg="http://schemas.microsoft.com/office/drawing/2016/SVG/main" r:embed="rId8"/>
            </a:ext>
          </a:extLst>
        </a:blip>
        <a:stretch>
          <a:fillRect/>
        </a:stretch>
      </xdr:blipFill>
      <xdr:spPr>
        <a:xfrm>
          <a:off x="1816100" y="11595100"/>
          <a:ext cx="584200" cy="584200"/>
        </a:xfrm>
        <a:prstGeom prst="rect">
          <a:avLst/>
        </a:prstGeom>
      </xdr:spPr>
    </xdr:pic>
    <xdr:clientData/>
  </xdr:twoCellAnchor>
  <xdr:twoCellAnchor editAs="oneCell">
    <xdr:from>
      <xdr:col>0</xdr:col>
      <xdr:colOff>105832</xdr:colOff>
      <xdr:row>0</xdr:row>
      <xdr:rowOff>127000</xdr:rowOff>
    </xdr:from>
    <xdr:to>
      <xdr:col>6</xdr:col>
      <xdr:colOff>393700</xdr:colOff>
      <xdr:row>5</xdr:row>
      <xdr:rowOff>108354</xdr:rowOff>
    </xdr:to>
    <xdr:pic>
      <xdr:nvPicPr>
        <xdr:cNvPr id="9" name="Picture 8">
          <a:extLst>
            <a:ext uri="{FF2B5EF4-FFF2-40B4-BE49-F238E27FC236}">
              <a16:creationId xmlns:a16="http://schemas.microsoft.com/office/drawing/2014/main" id="{35FD900E-16F9-CF4C-B58D-BA2BEA085E04}"/>
            </a:ext>
          </a:extLst>
        </xdr:cNvPr>
        <xdr:cNvPicPr>
          <a:picLocks noChangeAspect="1"/>
        </xdr:cNvPicPr>
      </xdr:nvPicPr>
      <xdr:blipFill rotWithShape="1">
        <a:blip xmlns:r="http://schemas.openxmlformats.org/officeDocument/2006/relationships" r:embed="rId10"/>
        <a:srcRect t="43056" b="44192"/>
        <a:stretch/>
      </xdr:blipFill>
      <xdr:spPr>
        <a:xfrm>
          <a:off x="105832" y="127000"/>
          <a:ext cx="5240868" cy="997354"/>
        </a:xfrm>
        <a:prstGeom prst="rect">
          <a:avLst/>
        </a:prstGeom>
      </xdr:spPr>
    </xdr:pic>
    <xdr:clientData/>
  </xdr:twoCellAnchor>
  <xdr:twoCellAnchor editAs="oneCell">
    <xdr:from>
      <xdr:col>0</xdr:col>
      <xdr:colOff>63500</xdr:colOff>
      <xdr:row>6</xdr:row>
      <xdr:rowOff>30139</xdr:rowOff>
    </xdr:from>
    <xdr:to>
      <xdr:col>1</xdr:col>
      <xdr:colOff>823481</xdr:colOff>
      <xdr:row>32</xdr:row>
      <xdr:rowOff>95503</xdr:rowOff>
    </xdr:to>
    <xdr:pic>
      <xdr:nvPicPr>
        <xdr:cNvPr id="13" name="Picture 12">
          <a:extLst>
            <a:ext uri="{FF2B5EF4-FFF2-40B4-BE49-F238E27FC236}">
              <a16:creationId xmlns:a16="http://schemas.microsoft.com/office/drawing/2014/main" id="{FCBBCD4A-E0F2-084A-947A-4405ECA64AB0}"/>
            </a:ext>
          </a:extLst>
        </xdr:cNvPr>
        <xdr:cNvPicPr>
          <a:picLocks noChangeAspect="1"/>
        </xdr:cNvPicPr>
      </xdr:nvPicPr>
      <xdr:blipFill rotWithShape="1">
        <a:blip xmlns:r="http://schemas.openxmlformats.org/officeDocument/2006/relationships" r:embed="rId11"/>
        <a:srcRect l="27273" b="11250"/>
        <a:stretch/>
      </xdr:blipFill>
      <xdr:spPr>
        <a:xfrm rot="10800000">
          <a:off x="63500" y="1655739"/>
          <a:ext cx="1585481" cy="5386664"/>
        </a:xfrm>
        <a:prstGeom prst="rect">
          <a:avLst/>
        </a:prstGeom>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13</xdr:col>
      <xdr:colOff>647745</xdr:colOff>
      <xdr:row>30</xdr:row>
      <xdr:rowOff>108636</xdr:rowOff>
    </xdr:from>
    <xdr:to>
      <xdr:col>17</xdr:col>
      <xdr:colOff>508000</xdr:colOff>
      <xdr:row>46</xdr:row>
      <xdr:rowOff>22180</xdr:rowOff>
    </xdr:to>
    <xdr:pic>
      <xdr:nvPicPr>
        <xdr:cNvPr id="6" name="Picture 5">
          <a:extLst>
            <a:ext uri="{FF2B5EF4-FFF2-40B4-BE49-F238E27FC236}">
              <a16:creationId xmlns:a16="http://schemas.microsoft.com/office/drawing/2014/main" id="{E083593A-5643-57BF-2795-DAF6A0CF8745}"/>
            </a:ext>
          </a:extLst>
        </xdr:cNvPr>
        <xdr:cNvPicPr>
          <a:picLocks noChangeAspect="1"/>
        </xdr:cNvPicPr>
      </xdr:nvPicPr>
      <xdr:blipFill>
        <a:blip xmlns:r="http://schemas.openxmlformats.org/officeDocument/2006/relationships" r:embed="rId1"/>
        <a:stretch>
          <a:fillRect/>
        </a:stretch>
      </xdr:blipFill>
      <xdr:spPr>
        <a:xfrm>
          <a:off x="11649120" y="8411261"/>
          <a:ext cx="3162255" cy="3247294"/>
        </a:xfrm>
        <a:prstGeom prst="rect">
          <a:avLst/>
        </a:prstGeom>
      </xdr:spPr>
    </xdr:pic>
    <xdr:clientData/>
  </xdr:twoCellAnchor>
  <xdr:twoCellAnchor editAs="oneCell">
    <xdr:from>
      <xdr:col>17</xdr:col>
      <xdr:colOff>311856</xdr:colOff>
      <xdr:row>2</xdr:row>
      <xdr:rowOff>66323</xdr:rowOff>
    </xdr:from>
    <xdr:to>
      <xdr:col>18</xdr:col>
      <xdr:colOff>50800</xdr:colOff>
      <xdr:row>5</xdr:row>
      <xdr:rowOff>28223</xdr:rowOff>
    </xdr:to>
    <xdr:pic>
      <xdr:nvPicPr>
        <xdr:cNvPr id="3" name="Graphic 2" descr="Home with solid fill">
          <a:hlinkClick xmlns:r="http://schemas.openxmlformats.org/officeDocument/2006/relationships" r:id="rId2"/>
          <a:extLst>
            <a:ext uri="{FF2B5EF4-FFF2-40B4-BE49-F238E27FC236}">
              <a16:creationId xmlns:a16="http://schemas.microsoft.com/office/drawing/2014/main" id="{40ED18C0-1EDF-B648-885F-42A1B92D717D}"/>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14719300" y="856545"/>
          <a:ext cx="571500" cy="554567"/>
        </a:xfrm>
        <a:prstGeom prst="rect">
          <a:avLst/>
        </a:prstGeom>
      </xdr:spPr>
    </xdr:pic>
    <xdr:clientData/>
  </xdr:twoCellAnchor>
  <xdr:twoCellAnchor editAs="oneCell">
    <xdr:from>
      <xdr:col>16</xdr:col>
      <xdr:colOff>661810</xdr:colOff>
      <xdr:row>2</xdr:row>
      <xdr:rowOff>100189</xdr:rowOff>
    </xdr:from>
    <xdr:to>
      <xdr:col>17</xdr:col>
      <xdr:colOff>349955</xdr:colOff>
      <xdr:row>5</xdr:row>
      <xdr:rowOff>11289</xdr:rowOff>
    </xdr:to>
    <xdr:pic>
      <xdr:nvPicPr>
        <xdr:cNvPr id="4" name="Graphic 3" descr="List with solid fill">
          <a:hlinkClick xmlns:r="http://schemas.openxmlformats.org/officeDocument/2006/relationships" r:id="rId5"/>
          <a:extLst>
            <a:ext uri="{FF2B5EF4-FFF2-40B4-BE49-F238E27FC236}">
              <a16:creationId xmlns:a16="http://schemas.microsoft.com/office/drawing/2014/main" id="{6A8A0921-3178-CB4B-B701-272BD4126486}"/>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r:embed="rId7"/>
            </a:ext>
          </a:extLst>
        </a:blip>
        <a:stretch>
          <a:fillRect/>
        </a:stretch>
      </xdr:blipFill>
      <xdr:spPr>
        <a:xfrm>
          <a:off x="14236699" y="890411"/>
          <a:ext cx="520700" cy="503767"/>
        </a:xfrm>
        <a:prstGeom prst="rect">
          <a:avLst/>
        </a:prstGeom>
      </xdr:spPr>
    </xdr:pic>
    <xdr:clientData/>
  </xdr:twoCellAnchor>
  <xdr:twoCellAnchor editAs="oneCell">
    <xdr:from>
      <xdr:col>0</xdr:col>
      <xdr:colOff>56443</xdr:colOff>
      <xdr:row>1</xdr:row>
      <xdr:rowOff>28222</xdr:rowOff>
    </xdr:from>
    <xdr:to>
      <xdr:col>6</xdr:col>
      <xdr:colOff>508000</xdr:colOff>
      <xdr:row>6</xdr:row>
      <xdr:rowOff>37799</xdr:rowOff>
    </xdr:to>
    <xdr:pic>
      <xdr:nvPicPr>
        <xdr:cNvPr id="5" name="Picture 4">
          <a:extLst>
            <a:ext uri="{FF2B5EF4-FFF2-40B4-BE49-F238E27FC236}">
              <a16:creationId xmlns:a16="http://schemas.microsoft.com/office/drawing/2014/main" id="{63E83539-6821-014B-88C9-24B49A0B6B8A}"/>
            </a:ext>
          </a:extLst>
        </xdr:cNvPr>
        <xdr:cNvPicPr>
          <a:picLocks noChangeAspect="1"/>
        </xdr:cNvPicPr>
      </xdr:nvPicPr>
      <xdr:blipFill rotWithShape="1">
        <a:blip xmlns:r="http://schemas.openxmlformats.org/officeDocument/2006/relationships" r:embed="rId8"/>
        <a:srcRect t="43056" b="44192"/>
        <a:stretch/>
      </xdr:blipFill>
      <xdr:spPr>
        <a:xfrm>
          <a:off x="56443" y="231422"/>
          <a:ext cx="5404557" cy="1025577"/>
        </a:xfrm>
        <a:prstGeom prst="rect">
          <a:avLst/>
        </a:prstGeom>
      </xdr:spPr>
    </xdr:pic>
    <xdr:clientData/>
  </xdr:twoCellAnchor>
  <xdr:twoCellAnchor editAs="oneCell">
    <xdr:from>
      <xdr:col>0</xdr:col>
      <xdr:colOff>14111</xdr:colOff>
      <xdr:row>6</xdr:row>
      <xdr:rowOff>162784</xdr:rowOff>
    </xdr:from>
    <xdr:to>
      <xdr:col>1</xdr:col>
      <xdr:colOff>767036</xdr:colOff>
      <xdr:row>33</xdr:row>
      <xdr:rowOff>102559</xdr:rowOff>
    </xdr:to>
    <xdr:pic>
      <xdr:nvPicPr>
        <xdr:cNvPr id="7" name="Picture 6">
          <a:extLst>
            <a:ext uri="{FF2B5EF4-FFF2-40B4-BE49-F238E27FC236}">
              <a16:creationId xmlns:a16="http://schemas.microsoft.com/office/drawing/2014/main" id="{99B0D40F-EEAC-9340-A412-966055494CA8}"/>
            </a:ext>
          </a:extLst>
        </xdr:cNvPr>
        <xdr:cNvPicPr>
          <a:picLocks noChangeAspect="1"/>
        </xdr:cNvPicPr>
      </xdr:nvPicPr>
      <xdr:blipFill rotWithShape="1">
        <a:blip xmlns:r="http://schemas.openxmlformats.org/officeDocument/2006/relationships" r:embed="rId9"/>
        <a:srcRect l="27273" b="11250"/>
        <a:stretch/>
      </xdr:blipFill>
      <xdr:spPr>
        <a:xfrm rot="10800000">
          <a:off x="14111" y="1743228"/>
          <a:ext cx="1585481" cy="5386664"/>
        </a:xfrm>
        <a:prstGeom prst="rect">
          <a:avLst/>
        </a:prstGeom>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17</xdr:col>
      <xdr:colOff>269523</xdr:colOff>
      <xdr:row>2</xdr:row>
      <xdr:rowOff>108655</xdr:rowOff>
    </xdr:from>
    <xdr:to>
      <xdr:col>18</xdr:col>
      <xdr:colOff>8467</xdr:colOff>
      <xdr:row>5</xdr:row>
      <xdr:rowOff>70555</xdr:rowOff>
    </xdr:to>
    <xdr:pic>
      <xdr:nvPicPr>
        <xdr:cNvPr id="3" name="Graphic 2" descr="Home with solid fill">
          <a:hlinkClick xmlns:r="http://schemas.openxmlformats.org/officeDocument/2006/relationships" r:id="rId1"/>
          <a:extLst>
            <a:ext uri="{FF2B5EF4-FFF2-40B4-BE49-F238E27FC236}">
              <a16:creationId xmlns:a16="http://schemas.microsoft.com/office/drawing/2014/main" id="{29B5F84D-FB4B-D446-93BD-B6D002ED6CCE}"/>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14916856" y="898877"/>
          <a:ext cx="571500" cy="554567"/>
        </a:xfrm>
        <a:prstGeom prst="rect">
          <a:avLst/>
        </a:prstGeom>
      </xdr:spPr>
    </xdr:pic>
    <xdr:clientData/>
  </xdr:twoCellAnchor>
  <xdr:twoCellAnchor editAs="oneCell">
    <xdr:from>
      <xdr:col>16</xdr:col>
      <xdr:colOff>506588</xdr:colOff>
      <xdr:row>2</xdr:row>
      <xdr:rowOff>114300</xdr:rowOff>
    </xdr:from>
    <xdr:to>
      <xdr:col>17</xdr:col>
      <xdr:colOff>194733</xdr:colOff>
      <xdr:row>5</xdr:row>
      <xdr:rowOff>25400</xdr:rowOff>
    </xdr:to>
    <xdr:pic>
      <xdr:nvPicPr>
        <xdr:cNvPr id="4" name="Graphic 3" descr="List with solid fill">
          <a:hlinkClick xmlns:r="http://schemas.openxmlformats.org/officeDocument/2006/relationships" r:id="rId4"/>
          <a:extLst>
            <a:ext uri="{FF2B5EF4-FFF2-40B4-BE49-F238E27FC236}">
              <a16:creationId xmlns:a16="http://schemas.microsoft.com/office/drawing/2014/main" id="{9DC582D4-DC18-2A40-8F57-1477B680C919}"/>
            </a:ext>
          </a:extLst>
        </xdr:cNvPr>
        <xdr:cNvPicPr>
          <a:picLocks noChangeAspect="1"/>
        </xdr:cNvPicPr>
      </xdr:nvPicPr>
      <xdr:blipFill>
        <a:blip xmlns:r="http://schemas.openxmlformats.org/officeDocument/2006/relationships" r:embed="rId5">
          <a:extLst>
            <a:ext uri="{96DAC541-7B7A-43D3-8B79-37D633B846F1}">
              <asvg:svgBlip xmlns:asvg="http://schemas.microsoft.com/office/drawing/2016/SVG/main" r:embed="rId6"/>
            </a:ext>
          </a:extLst>
        </a:blip>
        <a:stretch>
          <a:fillRect/>
        </a:stretch>
      </xdr:blipFill>
      <xdr:spPr>
        <a:xfrm>
          <a:off x="14321366" y="904522"/>
          <a:ext cx="520700" cy="503767"/>
        </a:xfrm>
        <a:prstGeom prst="rect">
          <a:avLst/>
        </a:prstGeom>
      </xdr:spPr>
    </xdr:pic>
    <xdr:clientData/>
  </xdr:twoCellAnchor>
  <xdr:twoCellAnchor editAs="oneCell">
    <xdr:from>
      <xdr:col>12</xdr:col>
      <xdr:colOff>660400</xdr:colOff>
      <xdr:row>14</xdr:row>
      <xdr:rowOff>102536</xdr:rowOff>
    </xdr:from>
    <xdr:to>
      <xdr:col>17</xdr:col>
      <xdr:colOff>63500</xdr:colOff>
      <xdr:row>32</xdr:row>
      <xdr:rowOff>12700</xdr:rowOff>
    </xdr:to>
    <xdr:pic>
      <xdr:nvPicPr>
        <xdr:cNvPr id="5" name="Picture 4">
          <a:extLst>
            <a:ext uri="{FF2B5EF4-FFF2-40B4-BE49-F238E27FC236}">
              <a16:creationId xmlns:a16="http://schemas.microsoft.com/office/drawing/2014/main" id="{D9C1899A-5C14-63EE-894F-B224B90EB945}"/>
            </a:ext>
          </a:extLst>
        </xdr:cNvPr>
        <xdr:cNvPicPr>
          <a:picLocks noChangeAspect="1"/>
        </xdr:cNvPicPr>
      </xdr:nvPicPr>
      <xdr:blipFill>
        <a:blip xmlns:r="http://schemas.openxmlformats.org/officeDocument/2006/relationships" r:embed="rId7"/>
        <a:stretch>
          <a:fillRect/>
        </a:stretch>
      </xdr:blipFill>
      <xdr:spPr>
        <a:xfrm>
          <a:off x="10566400" y="4001436"/>
          <a:ext cx="3530600" cy="3567764"/>
        </a:xfrm>
        <a:prstGeom prst="rect">
          <a:avLst/>
        </a:prstGeom>
      </xdr:spPr>
    </xdr:pic>
    <xdr:clientData/>
  </xdr:twoCellAnchor>
  <xdr:twoCellAnchor>
    <xdr:from>
      <xdr:col>11</xdr:col>
      <xdr:colOff>366486</xdr:colOff>
      <xdr:row>52</xdr:row>
      <xdr:rowOff>183445</xdr:rowOff>
    </xdr:from>
    <xdr:to>
      <xdr:col>17</xdr:col>
      <xdr:colOff>353786</xdr:colOff>
      <xdr:row>66</xdr:row>
      <xdr:rowOff>169333</xdr:rowOff>
    </xdr:to>
    <xdr:sp macro="" textlink="">
      <xdr:nvSpPr>
        <xdr:cNvPr id="13" name="Rectangle 5">
          <a:extLst>
            <a:ext uri="{FF2B5EF4-FFF2-40B4-BE49-F238E27FC236}">
              <a16:creationId xmlns:a16="http://schemas.microsoft.com/office/drawing/2014/main" id="{4A9EC04D-79AD-8AF2-AA7D-48ED0823393A}"/>
            </a:ext>
          </a:extLst>
        </xdr:cNvPr>
        <xdr:cNvSpPr/>
      </xdr:nvSpPr>
      <xdr:spPr>
        <a:xfrm>
          <a:off x="10018486" y="10865556"/>
          <a:ext cx="4982633" cy="2751666"/>
        </a:xfrm>
        <a:prstGeom prst="rect">
          <a:avLst/>
        </a:prstGeom>
        <a:solidFill>
          <a:srgbClr val="F2F5CB">
            <a:alpha val="32290"/>
          </a:srgbClr>
        </a:solidFill>
        <a:ln>
          <a:noFill/>
        </a:ln>
        <a:effectLst>
          <a:softEdge rad="0"/>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16</xdr:col>
      <xdr:colOff>592314</xdr:colOff>
      <xdr:row>51</xdr:row>
      <xdr:rowOff>172400</xdr:rowOff>
    </xdr:from>
    <xdr:to>
      <xdr:col>17</xdr:col>
      <xdr:colOff>739070</xdr:colOff>
      <xdr:row>56</xdr:row>
      <xdr:rowOff>124532</xdr:rowOff>
    </xdr:to>
    <xdr:pic>
      <xdr:nvPicPr>
        <xdr:cNvPr id="7" name="Picture 6">
          <a:extLst>
            <a:ext uri="{FF2B5EF4-FFF2-40B4-BE49-F238E27FC236}">
              <a16:creationId xmlns:a16="http://schemas.microsoft.com/office/drawing/2014/main" id="{FA1ECA25-4408-9D61-371C-F54160376AA6}"/>
            </a:ext>
          </a:extLst>
        </xdr:cNvPr>
        <xdr:cNvPicPr>
          <a:picLocks noChangeAspect="1"/>
        </xdr:cNvPicPr>
      </xdr:nvPicPr>
      <xdr:blipFill>
        <a:blip xmlns:r="http://schemas.openxmlformats.org/officeDocument/2006/relationships" r:embed="rId8"/>
        <a:stretch>
          <a:fillRect/>
        </a:stretch>
      </xdr:blipFill>
      <xdr:spPr>
        <a:xfrm>
          <a:off x="14407092" y="10656956"/>
          <a:ext cx="979311" cy="939910"/>
        </a:xfrm>
        <a:prstGeom prst="rect">
          <a:avLst/>
        </a:prstGeom>
      </xdr:spPr>
    </xdr:pic>
    <xdr:clientData/>
  </xdr:twoCellAnchor>
  <xdr:twoCellAnchor editAs="oneCell">
    <xdr:from>
      <xdr:col>0</xdr:col>
      <xdr:colOff>42332</xdr:colOff>
      <xdr:row>0</xdr:row>
      <xdr:rowOff>70556</xdr:rowOff>
    </xdr:from>
    <xdr:to>
      <xdr:col>6</xdr:col>
      <xdr:colOff>296333</xdr:colOff>
      <xdr:row>5</xdr:row>
      <xdr:rowOff>108355</xdr:rowOff>
    </xdr:to>
    <xdr:pic>
      <xdr:nvPicPr>
        <xdr:cNvPr id="6" name="Picture 5">
          <a:extLst>
            <a:ext uri="{FF2B5EF4-FFF2-40B4-BE49-F238E27FC236}">
              <a16:creationId xmlns:a16="http://schemas.microsoft.com/office/drawing/2014/main" id="{258772D2-B368-DA43-A699-5124D4219160}"/>
            </a:ext>
          </a:extLst>
        </xdr:cNvPr>
        <xdr:cNvPicPr>
          <a:picLocks noChangeAspect="1"/>
        </xdr:cNvPicPr>
      </xdr:nvPicPr>
      <xdr:blipFill rotWithShape="1">
        <a:blip xmlns:r="http://schemas.openxmlformats.org/officeDocument/2006/relationships" r:embed="rId9"/>
        <a:srcRect t="43056" b="44192"/>
        <a:stretch/>
      </xdr:blipFill>
      <xdr:spPr>
        <a:xfrm>
          <a:off x="42332" y="465667"/>
          <a:ext cx="5404557" cy="1025577"/>
        </a:xfrm>
        <a:prstGeom prst="rect">
          <a:avLst/>
        </a:prstGeom>
      </xdr:spPr>
    </xdr:pic>
    <xdr:clientData/>
  </xdr:twoCellAnchor>
  <xdr:twoCellAnchor editAs="oneCell">
    <xdr:from>
      <xdr:col>0</xdr:col>
      <xdr:colOff>0</xdr:colOff>
      <xdr:row>6</xdr:row>
      <xdr:rowOff>35785</xdr:rowOff>
    </xdr:from>
    <xdr:to>
      <xdr:col>1</xdr:col>
      <xdr:colOff>745869</xdr:colOff>
      <xdr:row>34</xdr:row>
      <xdr:rowOff>17893</xdr:rowOff>
    </xdr:to>
    <xdr:pic>
      <xdr:nvPicPr>
        <xdr:cNvPr id="8" name="Picture 7">
          <a:extLst>
            <a:ext uri="{FF2B5EF4-FFF2-40B4-BE49-F238E27FC236}">
              <a16:creationId xmlns:a16="http://schemas.microsoft.com/office/drawing/2014/main" id="{13EEEFBC-13BD-6244-917A-CD5C360726CA}"/>
            </a:ext>
          </a:extLst>
        </xdr:cNvPr>
        <xdr:cNvPicPr>
          <a:picLocks noChangeAspect="1"/>
        </xdr:cNvPicPr>
      </xdr:nvPicPr>
      <xdr:blipFill rotWithShape="1">
        <a:blip xmlns:r="http://schemas.openxmlformats.org/officeDocument/2006/relationships" r:embed="rId10"/>
        <a:srcRect l="27273" b="11250"/>
        <a:stretch/>
      </xdr:blipFill>
      <xdr:spPr>
        <a:xfrm rot="10800000">
          <a:off x="0" y="1616229"/>
          <a:ext cx="1578425" cy="5527775"/>
        </a:xfrm>
        <a:prstGeom prst="rect">
          <a:avLst/>
        </a:prstGeom>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20</xdr:col>
      <xdr:colOff>273050</xdr:colOff>
      <xdr:row>2</xdr:row>
      <xdr:rowOff>69850</xdr:rowOff>
    </xdr:from>
    <xdr:to>
      <xdr:col>21</xdr:col>
      <xdr:colOff>19050</xdr:colOff>
      <xdr:row>5</xdr:row>
      <xdr:rowOff>31750</xdr:rowOff>
    </xdr:to>
    <xdr:pic>
      <xdr:nvPicPr>
        <xdr:cNvPr id="3" name="Graphic 2" descr="Home with solid fill">
          <a:hlinkClick xmlns:r="http://schemas.openxmlformats.org/officeDocument/2006/relationships" r:id="rId1"/>
          <a:extLst>
            <a:ext uri="{FF2B5EF4-FFF2-40B4-BE49-F238E27FC236}">
              <a16:creationId xmlns:a16="http://schemas.microsoft.com/office/drawing/2014/main" id="{FEE76991-EEA2-9E45-A78A-33A8D1E02747}"/>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17656175" y="895350"/>
          <a:ext cx="571500" cy="581025"/>
        </a:xfrm>
        <a:prstGeom prst="rect">
          <a:avLst/>
        </a:prstGeom>
      </xdr:spPr>
    </xdr:pic>
    <xdr:clientData/>
  </xdr:twoCellAnchor>
  <xdr:twoCellAnchor editAs="oneCell">
    <xdr:from>
      <xdr:col>19</xdr:col>
      <xdr:colOff>615950</xdr:colOff>
      <xdr:row>2</xdr:row>
      <xdr:rowOff>130175</xdr:rowOff>
    </xdr:from>
    <xdr:to>
      <xdr:col>20</xdr:col>
      <xdr:colOff>215900</xdr:colOff>
      <xdr:row>5</xdr:row>
      <xdr:rowOff>41275</xdr:rowOff>
    </xdr:to>
    <xdr:pic>
      <xdr:nvPicPr>
        <xdr:cNvPr id="4" name="Graphic 3" descr="List with solid fill">
          <a:hlinkClick xmlns:r="http://schemas.openxmlformats.org/officeDocument/2006/relationships" r:id="rId4"/>
          <a:extLst>
            <a:ext uri="{FF2B5EF4-FFF2-40B4-BE49-F238E27FC236}">
              <a16:creationId xmlns:a16="http://schemas.microsoft.com/office/drawing/2014/main" id="{8932AE20-00DF-1543-ACFF-CBC8120E75D0}"/>
            </a:ext>
          </a:extLst>
        </xdr:cNvPr>
        <xdr:cNvPicPr>
          <a:picLocks noChangeAspect="1"/>
        </xdr:cNvPicPr>
      </xdr:nvPicPr>
      <xdr:blipFill>
        <a:blip xmlns:r="http://schemas.openxmlformats.org/officeDocument/2006/relationships" r:embed="rId5">
          <a:extLst>
            <a:ext uri="{96DAC541-7B7A-43D3-8B79-37D633B846F1}">
              <asvg:svgBlip xmlns:asvg="http://schemas.microsoft.com/office/drawing/2016/SVG/main" r:embed="rId6"/>
            </a:ext>
          </a:extLst>
        </a:blip>
        <a:stretch>
          <a:fillRect/>
        </a:stretch>
      </xdr:blipFill>
      <xdr:spPr>
        <a:xfrm>
          <a:off x="17078325" y="955675"/>
          <a:ext cx="520700" cy="530225"/>
        </a:xfrm>
        <a:prstGeom prst="rect">
          <a:avLst/>
        </a:prstGeom>
      </xdr:spPr>
    </xdr:pic>
    <xdr:clientData/>
  </xdr:twoCellAnchor>
  <xdr:twoCellAnchor editAs="oneCell">
    <xdr:from>
      <xdr:col>0</xdr:col>
      <xdr:colOff>42332</xdr:colOff>
      <xdr:row>0</xdr:row>
      <xdr:rowOff>111125</xdr:rowOff>
    </xdr:from>
    <xdr:to>
      <xdr:col>6</xdr:col>
      <xdr:colOff>493889</xdr:colOff>
      <xdr:row>5</xdr:row>
      <xdr:rowOff>104827</xdr:rowOff>
    </xdr:to>
    <xdr:pic>
      <xdr:nvPicPr>
        <xdr:cNvPr id="6" name="Picture 5">
          <a:extLst>
            <a:ext uri="{FF2B5EF4-FFF2-40B4-BE49-F238E27FC236}">
              <a16:creationId xmlns:a16="http://schemas.microsoft.com/office/drawing/2014/main" id="{F4E3A614-9D49-4D40-9DEB-DDBF6A1BD599}"/>
            </a:ext>
          </a:extLst>
        </xdr:cNvPr>
        <xdr:cNvPicPr>
          <a:picLocks noChangeAspect="1"/>
        </xdr:cNvPicPr>
      </xdr:nvPicPr>
      <xdr:blipFill rotWithShape="1">
        <a:blip xmlns:r="http://schemas.openxmlformats.org/officeDocument/2006/relationships" r:embed="rId7"/>
        <a:srcRect t="43056" b="44192"/>
        <a:stretch/>
      </xdr:blipFill>
      <xdr:spPr>
        <a:xfrm>
          <a:off x="42332" y="523875"/>
          <a:ext cx="5404557" cy="1025577"/>
        </a:xfrm>
        <a:prstGeom prst="rect">
          <a:avLst/>
        </a:prstGeom>
      </xdr:spPr>
    </xdr:pic>
    <xdr:clientData/>
  </xdr:twoCellAnchor>
  <xdr:twoCellAnchor editAs="oneCell">
    <xdr:from>
      <xdr:col>0</xdr:col>
      <xdr:colOff>0</xdr:colOff>
      <xdr:row>6</xdr:row>
      <xdr:rowOff>23437</xdr:rowOff>
    </xdr:from>
    <xdr:to>
      <xdr:col>1</xdr:col>
      <xdr:colOff>752925</xdr:colOff>
      <xdr:row>30</xdr:row>
      <xdr:rowOff>156887</xdr:rowOff>
    </xdr:to>
    <xdr:pic>
      <xdr:nvPicPr>
        <xdr:cNvPr id="9" name="Picture 8">
          <a:extLst>
            <a:ext uri="{FF2B5EF4-FFF2-40B4-BE49-F238E27FC236}">
              <a16:creationId xmlns:a16="http://schemas.microsoft.com/office/drawing/2014/main" id="{3E011B12-A057-D84B-968D-FEA8E27BD18A}"/>
            </a:ext>
          </a:extLst>
        </xdr:cNvPr>
        <xdr:cNvPicPr>
          <a:picLocks noChangeAspect="1"/>
        </xdr:cNvPicPr>
      </xdr:nvPicPr>
      <xdr:blipFill rotWithShape="1">
        <a:blip xmlns:r="http://schemas.openxmlformats.org/officeDocument/2006/relationships" r:embed="rId8"/>
        <a:srcRect l="27273" b="11250"/>
        <a:stretch/>
      </xdr:blipFill>
      <xdr:spPr>
        <a:xfrm rot="10800000">
          <a:off x="0" y="1674437"/>
          <a:ext cx="1578425" cy="5527775"/>
        </a:xfrm>
        <a:prstGeom prst="rect">
          <a:avLst/>
        </a:prstGeom>
      </xdr:spPr>
    </xdr:pic>
    <xdr:clientData/>
  </xdr:twoCellAnchor>
  <xdr:twoCellAnchor editAs="oneCell">
    <xdr:from>
      <xdr:col>16</xdr:col>
      <xdr:colOff>520700</xdr:colOff>
      <xdr:row>10</xdr:row>
      <xdr:rowOff>139700</xdr:rowOff>
    </xdr:from>
    <xdr:to>
      <xdr:col>17</xdr:col>
      <xdr:colOff>257175</xdr:colOff>
      <xdr:row>13</xdr:row>
      <xdr:rowOff>136526</xdr:rowOff>
    </xdr:to>
    <xdr:pic>
      <xdr:nvPicPr>
        <xdr:cNvPr id="11" name="Picture 10">
          <a:extLst>
            <a:ext uri="{FF2B5EF4-FFF2-40B4-BE49-F238E27FC236}">
              <a16:creationId xmlns:a16="http://schemas.microsoft.com/office/drawing/2014/main" id="{6F925E0E-0950-9F41-A47E-6550F618C2A5}"/>
            </a:ext>
          </a:extLst>
        </xdr:cNvPr>
        <xdr:cNvPicPr>
          <a:picLocks noChangeAspect="1"/>
        </xdr:cNvPicPr>
      </xdr:nvPicPr>
      <xdr:blipFill>
        <a:blip xmlns:r="http://schemas.openxmlformats.org/officeDocument/2006/relationships" r:embed="rId9"/>
        <a:stretch>
          <a:fillRect/>
        </a:stretch>
      </xdr:blipFill>
      <xdr:spPr>
        <a:xfrm>
          <a:off x="14452600" y="2171700"/>
          <a:ext cx="625475" cy="619126"/>
        </a:xfrm>
        <a:prstGeom prst="rect">
          <a:avLst/>
        </a:prstGeom>
      </xdr:spPr>
    </xdr:pic>
    <xdr:clientData/>
  </xdr:twoCellAnchor>
  <xdr:twoCellAnchor editAs="oneCell">
    <xdr:from>
      <xdr:col>17</xdr:col>
      <xdr:colOff>292100</xdr:colOff>
      <xdr:row>10</xdr:row>
      <xdr:rowOff>127000</xdr:rowOff>
    </xdr:from>
    <xdr:to>
      <xdr:col>18</xdr:col>
      <xdr:colOff>92075</xdr:colOff>
      <xdr:row>13</xdr:row>
      <xdr:rowOff>130175</xdr:rowOff>
    </xdr:to>
    <xdr:pic>
      <xdr:nvPicPr>
        <xdr:cNvPr id="12" name="Picture 11">
          <a:extLst>
            <a:ext uri="{FF2B5EF4-FFF2-40B4-BE49-F238E27FC236}">
              <a16:creationId xmlns:a16="http://schemas.microsoft.com/office/drawing/2014/main" id="{08430884-7182-6144-8C80-968ACDE077A5}"/>
            </a:ext>
          </a:extLst>
        </xdr:cNvPr>
        <xdr:cNvPicPr>
          <a:picLocks noChangeAspect="1"/>
        </xdr:cNvPicPr>
      </xdr:nvPicPr>
      <xdr:blipFill>
        <a:blip xmlns:r="http://schemas.openxmlformats.org/officeDocument/2006/relationships" r:embed="rId10"/>
        <a:stretch>
          <a:fillRect/>
        </a:stretch>
      </xdr:blipFill>
      <xdr:spPr>
        <a:xfrm>
          <a:off x="15113000" y="2159000"/>
          <a:ext cx="625475" cy="625475"/>
        </a:xfrm>
        <a:prstGeom prst="rect">
          <a:avLst/>
        </a:prstGeom>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17</xdr:col>
      <xdr:colOff>292100</xdr:colOff>
      <xdr:row>2</xdr:row>
      <xdr:rowOff>114300</xdr:rowOff>
    </xdr:from>
    <xdr:to>
      <xdr:col>18</xdr:col>
      <xdr:colOff>38100</xdr:colOff>
      <xdr:row>5</xdr:row>
      <xdr:rowOff>76200</xdr:rowOff>
    </xdr:to>
    <xdr:pic>
      <xdr:nvPicPr>
        <xdr:cNvPr id="3" name="Graphic 2" descr="Home with solid fill">
          <a:hlinkClick xmlns:r="http://schemas.openxmlformats.org/officeDocument/2006/relationships" r:id="rId1"/>
          <a:extLst>
            <a:ext uri="{FF2B5EF4-FFF2-40B4-BE49-F238E27FC236}">
              <a16:creationId xmlns:a16="http://schemas.microsoft.com/office/drawing/2014/main" id="{87B42552-632A-B343-B73B-DE147991BAE7}"/>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14325600" y="927100"/>
          <a:ext cx="571500" cy="571500"/>
        </a:xfrm>
        <a:prstGeom prst="rect">
          <a:avLst/>
        </a:prstGeom>
      </xdr:spPr>
    </xdr:pic>
    <xdr:clientData/>
  </xdr:twoCellAnchor>
  <xdr:twoCellAnchor editAs="oneCell">
    <xdr:from>
      <xdr:col>16</xdr:col>
      <xdr:colOff>596900</xdr:colOff>
      <xdr:row>2</xdr:row>
      <xdr:rowOff>114300</xdr:rowOff>
    </xdr:from>
    <xdr:to>
      <xdr:col>17</xdr:col>
      <xdr:colOff>295275</xdr:colOff>
      <xdr:row>5</xdr:row>
      <xdr:rowOff>28575</xdr:rowOff>
    </xdr:to>
    <xdr:pic>
      <xdr:nvPicPr>
        <xdr:cNvPr id="4" name="Graphic 3" descr="List with solid fill">
          <a:hlinkClick xmlns:r="http://schemas.openxmlformats.org/officeDocument/2006/relationships" r:id="rId4"/>
          <a:extLst>
            <a:ext uri="{FF2B5EF4-FFF2-40B4-BE49-F238E27FC236}">
              <a16:creationId xmlns:a16="http://schemas.microsoft.com/office/drawing/2014/main" id="{8077DE32-C99B-B242-A7DB-20C98C8ED11F}"/>
            </a:ext>
          </a:extLst>
        </xdr:cNvPr>
        <xdr:cNvPicPr>
          <a:picLocks noChangeAspect="1"/>
        </xdr:cNvPicPr>
      </xdr:nvPicPr>
      <xdr:blipFill>
        <a:blip xmlns:r="http://schemas.openxmlformats.org/officeDocument/2006/relationships" r:embed="rId5">
          <a:extLst>
            <a:ext uri="{96DAC541-7B7A-43D3-8B79-37D633B846F1}">
              <asvg:svgBlip xmlns:asvg="http://schemas.microsoft.com/office/drawing/2016/SVG/main" r:embed="rId6"/>
            </a:ext>
          </a:extLst>
        </a:blip>
        <a:stretch>
          <a:fillRect/>
        </a:stretch>
      </xdr:blipFill>
      <xdr:spPr>
        <a:xfrm>
          <a:off x="13804900" y="927100"/>
          <a:ext cx="523875" cy="523875"/>
        </a:xfrm>
        <a:prstGeom prst="rect">
          <a:avLst/>
        </a:prstGeom>
      </xdr:spPr>
    </xdr:pic>
    <xdr:clientData/>
  </xdr:twoCellAnchor>
  <xdr:twoCellAnchor editAs="oneCell">
    <xdr:from>
      <xdr:col>0</xdr:col>
      <xdr:colOff>42332</xdr:colOff>
      <xdr:row>0</xdr:row>
      <xdr:rowOff>152400</xdr:rowOff>
    </xdr:from>
    <xdr:to>
      <xdr:col>6</xdr:col>
      <xdr:colOff>461433</xdr:colOff>
      <xdr:row>5</xdr:row>
      <xdr:rowOff>190199</xdr:rowOff>
    </xdr:to>
    <xdr:pic>
      <xdr:nvPicPr>
        <xdr:cNvPr id="5" name="Picture 4">
          <a:extLst>
            <a:ext uri="{FF2B5EF4-FFF2-40B4-BE49-F238E27FC236}">
              <a16:creationId xmlns:a16="http://schemas.microsoft.com/office/drawing/2014/main" id="{29B10E40-921E-2C46-9689-5F01FCC4AE04}"/>
            </a:ext>
          </a:extLst>
        </xdr:cNvPr>
        <xdr:cNvPicPr>
          <a:picLocks noChangeAspect="1"/>
        </xdr:cNvPicPr>
      </xdr:nvPicPr>
      <xdr:blipFill rotWithShape="1">
        <a:blip xmlns:r="http://schemas.openxmlformats.org/officeDocument/2006/relationships" r:embed="rId7"/>
        <a:srcRect t="43056" b="44192"/>
        <a:stretch/>
      </xdr:blipFill>
      <xdr:spPr>
        <a:xfrm>
          <a:off x="42332" y="558800"/>
          <a:ext cx="5372101" cy="1053799"/>
        </a:xfrm>
        <a:prstGeom prst="rect">
          <a:avLst/>
        </a:prstGeom>
      </xdr:spPr>
    </xdr:pic>
    <xdr:clientData/>
  </xdr:twoCellAnchor>
  <xdr:twoCellAnchor editAs="oneCell">
    <xdr:from>
      <xdr:col>0</xdr:col>
      <xdr:colOff>0</xdr:colOff>
      <xdr:row>6</xdr:row>
      <xdr:rowOff>117629</xdr:rowOff>
    </xdr:from>
    <xdr:to>
      <xdr:col>1</xdr:col>
      <xdr:colOff>745869</xdr:colOff>
      <xdr:row>34</xdr:row>
      <xdr:rowOff>87037</xdr:rowOff>
    </xdr:to>
    <xdr:pic>
      <xdr:nvPicPr>
        <xdr:cNvPr id="6" name="Picture 5">
          <a:extLst>
            <a:ext uri="{FF2B5EF4-FFF2-40B4-BE49-F238E27FC236}">
              <a16:creationId xmlns:a16="http://schemas.microsoft.com/office/drawing/2014/main" id="{068261F2-4522-3849-80CA-0AD565C60DFB}"/>
            </a:ext>
          </a:extLst>
        </xdr:cNvPr>
        <xdr:cNvPicPr>
          <a:picLocks noChangeAspect="1"/>
        </xdr:cNvPicPr>
      </xdr:nvPicPr>
      <xdr:blipFill rotWithShape="1">
        <a:blip xmlns:r="http://schemas.openxmlformats.org/officeDocument/2006/relationships" r:embed="rId8"/>
        <a:srcRect l="27273" b="11250"/>
        <a:stretch/>
      </xdr:blipFill>
      <xdr:spPr>
        <a:xfrm rot="10800000">
          <a:off x="0" y="1743229"/>
          <a:ext cx="1571369" cy="5684408"/>
        </a:xfrm>
        <a:prstGeom prst="rect">
          <a:avLst/>
        </a:prstGeom>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17</xdr:col>
      <xdr:colOff>340078</xdr:colOff>
      <xdr:row>2</xdr:row>
      <xdr:rowOff>94544</xdr:rowOff>
    </xdr:from>
    <xdr:to>
      <xdr:col>18</xdr:col>
      <xdr:colOff>79022</xdr:colOff>
      <xdr:row>5</xdr:row>
      <xdr:rowOff>56444</xdr:rowOff>
    </xdr:to>
    <xdr:pic>
      <xdr:nvPicPr>
        <xdr:cNvPr id="3" name="Graphic 2" descr="Home with solid fill">
          <a:hlinkClick xmlns:r="http://schemas.openxmlformats.org/officeDocument/2006/relationships" r:id="rId1"/>
          <a:extLst>
            <a:ext uri="{FF2B5EF4-FFF2-40B4-BE49-F238E27FC236}">
              <a16:creationId xmlns:a16="http://schemas.microsoft.com/office/drawing/2014/main" id="{900AD1F0-A13C-674D-912F-CFEF5C4A7F90}"/>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14493522" y="884766"/>
          <a:ext cx="571500" cy="554567"/>
        </a:xfrm>
        <a:prstGeom prst="rect">
          <a:avLst/>
        </a:prstGeom>
      </xdr:spPr>
    </xdr:pic>
    <xdr:clientData/>
  </xdr:twoCellAnchor>
  <xdr:twoCellAnchor editAs="oneCell">
    <xdr:from>
      <xdr:col>16</xdr:col>
      <xdr:colOff>577144</xdr:colOff>
      <xdr:row>2</xdr:row>
      <xdr:rowOff>114300</xdr:rowOff>
    </xdr:from>
    <xdr:to>
      <xdr:col>17</xdr:col>
      <xdr:colOff>265289</xdr:colOff>
      <xdr:row>5</xdr:row>
      <xdr:rowOff>25400</xdr:rowOff>
    </xdr:to>
    <xdr:pic>
      <xdr:nvPicPr>
        <xdr:cNvPr id="4" name="Graphic 3" descr="List with solid fill">
          <a:hlinkClick xmlns:r="http://schemas.openxmlformats.org/officeDocument/2006/relationships" r:id="rId4"/>
          <a:extLst>
            <a:ext uri="{FF2B5EF4-FFF2-40B4-BE49-F238E27FC236}">
              <a16:creationId xmlns:a16="http://schemas.microsoft.com/office/drawing/2014/main" id="{B95539CC-E721-574B-BEFA-86FEC8336D4B}"/>
            </a:ext>
          </a:extLst>
        </xdr:cNvPr>
        <xdr:cNvPicPr>
          <a:picLocks noChangeAspect="1"/>
        </xdr:cNvPicPr>
      </xdr:nvPicPr>
      <xdr:blipFill>
        <a:blip xmlns:r="http://schemas.openxmlformats.org/officeDocument/2006/relationships" r:embed="rId5">
          <a:extLst>
            <a:ext uri="{96DAC541-7B7A-43D3-8B79-37D633B846F1}">
              <asvg:svgBlip xmlns:asvg="http://schemas.microsoft.com/office/drawing/2016/SVG/main" r:embed="rId6"/>
            </a:ext>
          </a:extLst>
        </a:blip>
        <a:stretch>
          <a:fillRect/>
        </a:stretch>
      </xdr:blipFill>
      <xdr:spPr>
        <a:xfrm>
          <a:off x="13898033" y="904522"/>
          <a:ext cx="520700" cy="503767"/>
        </a:xfrm>
        <a:prstGeom prst="rect">
          <a:avLst/>
        </a:prstGeom>
      </xdr:spPr>
    </xdr:pic>
    <xdr:clientData/>
  </xdr:twoCellAnchor>
  <xdr:twoCellAnchor editAs="oneCell">
    <xdr:from>
      <xdr:col>10</xdr:col>
      <xdr:colOff>239011</xdr:colOff>
      <xdr:row>16</xdr:row>
      <xdr:rowOff>0</xdr:rowOff>
    </xdr:from>
    <xdr:to>
      <xdr:col>17</xdr:col>
      <xdr:colOff>665337</xdr:colOff>
      <xdr:row>26</xdr:row>
      <xdr:rowOff>2101</xdr:rowOff>
    </xdr:to>
    <xdr:pic>
      <xdr:nvPicPr>
        <xdr:cNvPr id="8" name="Picture 7">
          <a:extLst>
            <a:ext uri="{FF2B5EF4-FFF2-40B4-BE49-F238E27FC236}">
              <a16:creationId xmlns:a16="http://schemas.microsoft.com/office/drawing/2014/main" id="{96AE6CCF-677E-761D-562B-F6D199574E97}"/>
            </a:ext>
            <a:ext uri="{147F2762-F138-4A5C-976F-8EAC2B608ADB}">
              <a16:predDERef xmlns:a16="http://schemas.microsoft.com/office/drawing/2014/main" pred="{B95539CC-E721-574B-BEFA-86FEC8336D4B}"/>
            </a:ext>
          </a:extLst>
        </xdr:cNvPr>
        <xdr:cNvPicPr>
          <a:picLocks noChangeAspect="1"/>
        </xdr:cNvPicPr>
      </xdr:nvPicPr>
      <xdr:blipFill>
        <a:blip xmlns:r="http://schemas.openxmlformats.org/officeDocument/2006/relationships" r:embed="rId7"/>
        <a:stretch>
          <a:fillRect/>
        </a:stretch>
      </xdr:blipFill>
      <xdr:spPr>
        <a:xfrm>
          <a:off x="8494011" y="3683000"/>
          <a:ext cx="6204826" cy="2034101"/>
        </a:xfrm>
        <a:prstGeom prst="rect">
          <a:avLst/>
        </a:prstGeom>
      </xdr:spPr>
    </xdr:pic>
    <xdr:clientData/>
  </xdr:twoCellAnchor>
  <xdr:twoCellAnchor editAs="oneCell">
    <xdr:from>
      <xdr:col>0</xdr:col>
      <xdr:colOff>42332</xdr:colOff>
      <xdr:row>0</xdr:row>
      <xdr:rowOff>0</xdr:rowOff>
    </xdr:from>
    <xdr:to>
      <xdr:col>6</xdr:col>
      <xdr:colOff>533400</xdr:colOff>
      <xdr:row>5</xdr:row>
      <xdr:rowOff>66021</xdr:rowOff>
    </xdr:to>
    <xdr:pic>
      <xdr:nvPicPr>
        <xdr:cNvPr id="5" name="Picture 4">
          <a:extLst>
            <a:ext uri="{FF2B5EF4-FFF2-40B4-BE49-F238E27FC236}">
              <a16:creationId xmlns:a16="http://schemas.microsoft.com/office/drawing/2014/main" id="{D7890E38-1453-FA46-9000-568E50D99E4B}"/>
            </a:ext>
          </a:extLst>
        </xdr:cNvPr>
        <xdr:cNvPicPr>
          <a:picLocks noChangeAspect="1"/>
        </xdr:cNvPicPr>
      </xdr:nvPicPr>
      <xdr:blipFill rotWithShape="1">
        <a:blip xmlns:r="http://schemas.openxmlformats.org/officeDocument/2006/relationships" r:embed="rId8"/>
        <a:srcRect t="43056" b="44192"/>
        <a:stretch/>
      </xdr:blipFill>
      <xdr:spPr>
        <a:xfrm>
          <a:off x="42332" y="0"/>
          <a:ext cx="5444068" cy="1082021"/>
        </a:xfrm>
        <a:prstGeom prst="rect">
          <a:avLst/>
        </a:prstGeom>
      </xdr:spPr>
    </xdr:pic>
    <xdr:clientData/>
  </xdr:twoCellAnchor>
  <xdr:twoCellAnchor editAs="oneCell">
    <xdr:from>
      <xdr:col>0</xdr:col>
      <xdr:colOff>0</xdr:colOff>
      <xdr:row>5</xdr:row>
      <xdr:rowOff>196651</xdr:rowOff>
    </xdr:from>
    <xdr:to>
      <xdr:col>1</xdr:col>
      <xdr:colOff>738813</xdr:colOff>
      <xdr:row>34</xdr:row>
      <xdr:rowOff>123726</xdr:rowOff>
    </xdr:to>
    <xdr:pic>
      <xdr:nvPicPr>
        <xdr:cNvPr id="6" name="Picture 5">
          <a:extLst>
            <a:ext uri="{FF2B5EF4-FFF2-40B4-BE49-F238E27FC236}">
              <a16:creationId xmlns:a16="http://schemas.microsoft.com/office/drawing/2014/main" id="{AC51A325-A4E3-A54E-BB7C-A26A56067643}"/>
            </a:ext>
          </a:extLst>
        </xdr:cNvPr>
        <xdr:cNvPicPr>
          <a:picLocks noChangeAspect="1"/>
        </xdr:cNvPicPr>
      </xdr:nvPicPr>
      <xdr:blipFill rotWithShape="1">
        <a:blip xmlns:r="http://schemas.openxmlformats.org/officeDocument/2006/relationships" r:embed="rId9"/>
        <a:srcRect l="27273" b="11250"/>
        <a:stretch/>
      </xdr:blipFill>
      <xdr:spPr>
        <a:xfrm rot="10800000">
          <a:off x="0" y="1579540"/>
          <a:ext cx="1571369" cy="5684408"/>
        </a:xfrm>
        <a:prstGeom prst="rect">
          <a:avLst/>
        </a:prstGeom>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17</xdr:col>
      <xdr:colOff>317500</xdr:colOff>
      <xdr:row>2</xdr:row>
      <xdr:rowOff>101600</xdr:rowOff>
    </xdr:from>
    <xdr:to>
      <xdr:col>18</xdr:col>
      <xdr:colOff>63500</xdr:colOff>
      <xdr:row>5</xdr:row>
      <xdr:rowOff>63500</xdr:rowOff>
    </xdr:to>
    <xdr:pic>
      <xdr:nvPicPr>
        <xdr:cNvPr id="3" name="Graphic 2" descr="Home with solid fill">
          <a:hlinkClick xmlns:r="http://schemas.openxmlformats.org/officeDocument/2006/relationships" r:id="rId1"/>
          <a:extLst>
            <a:ext uri="{FF2B5EF4-FFF2-40B4-BE49-F238E27FC236}">
              <a16:creationId xmlns:a16="http://schemas.microsoft.com/office/drawing/2014/main" id="{44E22021-B546-5947-90DF-78956B3EFFD2}"/>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14351000" y="914400"/>
          <a:ext cx="571500" cy="571500"/>
        </a:xfrm>
        <a:prstGeom prst="rect">
          <a:avLst/>
        </a:prstGeom>
      </xdr:spPr>
    </xdr:pic>
    <xdr:clientData/>
  </xdr:twoCellAnchor>
  <xdr:twoCellAnchor editAs="oneCell">
    <xdr:from>
      <xdr:col>16</xdr:col>
      <xdr:colOff>609600</xdr:colOff>
      <xdr:row>2</xdr:row>
      <xdr:rowOff>114300</xdr:rowOff>
    </xdr:from>
    <xdr:to>
      <xdr:col>17</xdr:col>
      <xdr:colOff>307975</xdr:colOff>
      <xdr:row>5</xdr:row>
      <xdr:rowOff>28575</xdr:rowOff>
    </xdr:to>
    <xdr:pic>
      <xdr:nvPicPr>
        <xdr:cNvPr id="4" name="Graphic 3" descr="List with solid fill">
          <a:hlinkClick xmlns:r="http://schemas.openxmlformats.org/officeDocument/2006/relationships" r:id="rId4"/>
          <a:extLst>
            <a:ext uri="{FF2B5EF4-FFF2-40B4-BE49-F238E27FC236}">
              <a16:creationId xmlns:a16="http://schemas.microsoft.com/office/drawing/2014/main" id="{4E949B88-4AAD-F044-A8EA-70B8B7C46745}"/>
            </a:ext>
          </a:extLst>
        </xdr:cNvPr>
        <xdr:cNvPicPr>
          <a:picLocks noChangeAspect="1"/>
        </xdr:cNvPicPr>
      </xdr:nvPicPr>
      <xdr:blipFill>
        <a:blip xmlns:r="http://schemas.openxmlformats.org/officeDocument/2006/relationships" r:embed="rId5">
          <a:extLst>
            <a:ext uri="{96DAC541-7B7A-43D3-8B79-37D633B846F1}">
              <asvg:svgBlip xmlns:asvg="http://schemas.microsoft.com/office/drawing/2016/SVG/main" r:embed="rId6"/>
            </a:ext>
          </a:extLst>
        </a:blip>
        <a:stretch>
          <a:fillRect/>
        </a:stretch>
      </xdr:blipFill>
      <xdr:spPr>
        <a:xfrm>
          <a:off x="13817600" y="927100"/>
          <a:ext cx="523875" cy="523875"/>
        </a:xfrm>
        <a:prstGeom prst="rect">
          <a:avLst/>
        </a:prstGeom>
      </xdr:spPr>
    </xdr:pic>
    <xdr:clientData/>
  </xdr:twoCellAnchor>
  <xdr:twoCellAnchor editAs="oneCell">
    <xdr:from>
      <xdr:col>11</xdr:col>
      <xdr:colOff>685800</xdr:colOff>
      <xdr:row>34</xdr:row>
      <xdr:rowOff>38100</xdr:rowOff>
    </xdr:from>
    <xdr:to>
      <xdr:col>12</xdr:col>
      <xdr:colOff>485775</xdr:colOff>
      <xdr:row>37</xdr:row>
      <xdr:rowOff>47626</xdr:rowOff>
    </xdr:to>
    <xdr:pic>
      <xdr:nvPicPr>
        <xdr:cNvPr id="6" name="Picture 5">
          <a:extLst>
            <a:ext uri="{FF2B5EF4-FFF2-40B4-BE49-F238E27FC236}">
              <a16:creationId xmlns:a16="http://schemas.microsoft.com/office/drawing/2014/main" id="{DE483218-5107-823E-FF69-2F6456CF171D}"/>
            </a:ext>
          </a:extLst>
        </xdr:cNvPr>
        <xdr:cNvPicPr>
          <a:picLocks noChangeAspect="1"/>
        </xdr:cNvPicPr>
      </xdr:nvPicPr>
      <xdr:blipFill>
        <a:blip xmlns:r="http://schemas.openxmlformats.org/officeDocument/2006/relationships" r:embed="rId7"/>
        <a:stretch>
          <a:fillRect/>
        </a:stretch>
      </xdr:blipFill>
      <xdr:spPr>
        <a:xfrm>
          <a:off x="9766300" y="4749800"/>
          <a:ext cx="622300" cy="622300"/>
        </a:xfrm>
        <a:prstGeom prst="rect">
          <a:avLst/>
        </a:prstGeom>
      </xdr:spPr>
    </xdr:pic>
    <xdr:clientData/>
  </xdr:twoCellAnchor>
  <xdr:twoCellAnchor editAs="oneCell">
    <xdr:from>
      <xdr:col>11</xdr:col>
      <xdr:colOff>685800</xdr:colOff>
      <xdr:row>37</xdr:row>
      <xdr:rowOff>165100</xdr:rowOff>
    </xdr:from>
    <xdr:to>
      <xdr:col>12</xdr:col>
      <xdr:colOff>485775</xdr:colOff>
      <xdr:row>40</xdr:row>
      <xdr:rowOff>180975</xdr:rowOff>
    </xdr:to>
    <xdr:pic>
      <xdr:nvPicPr>
        <xdr:cNvPr id="7" name="Picture 6">
          <a:extLst>
            <a:ext uri="{FF2B5EF4-FFF2-40B4-BE49-F238E27FC236}">
              <a16:creationId xmlns:a16="http://schemas.microsoft.com/office/drawing/2014/main" id="{815BC388-9FF4-70D8-460F-26A48BF2855B}"/>
            </a:ext>
          </a:extLst>
        </xdr:cNvPr>
        <xdr:cNvPicPr>
          <a:picLocks noChangeAspect="1"/>
        </xdr:cNvPicPr>
      </xdr:nvPicPr>
      <xdr:blipFill>
        <a:blip xmlns:r="http://schemas.openxmlformats.org/officeDocument/2006/relationships" r:embed="rId8"/>
        <a:stretch>
          <a:fillRect/>
        </a:stretch>
      </xdr:blipFill>
      <xdr:spPr>
        <a:xfrm>
          <a:off x="9766300" y="5486400"/>
          <a:ext cx="622300" cy="622300"/>
        </a:xfrm>
        <a:prstGeom prst="rect">
          <a:avLst/>
        </a:prstGeom>
      </xdr:spPr>
    </xdr:pic>
    <xdr:clientData/>
  </xdr:twoCellAnchor>
  <xdr:twoCellAnchor editAs="oneCell">
    <xdr:from>
      <xdr:col>11</xdr:col>
      <xdr:colOff>228601</xdr:colOff>
      <xdr:row>48</xdr:row>
      <xdr:rowOff>164862</xdr:rowOff>
    </xdr:from>
    <xdr:to>
      <xdr:col>13</xdr:col>
      <xdr:colOff>1</xdr:colOff>
      <xdr:row>55</xdr:row>
      <xdr:rowOff>184150</xdr:rowOff>
    </xdr:to>
    <xdr:pic>
      <xdr:nvPicPr>
        <xdr:cNvPr id="5" name="Picture 9">
          <a:extLst>
            <a:ext uri="{FF2B5EF4-FFF2-40B4-BE49-F238E27FC236}">
              <a16:creationId xmlns:a16="http://schemas.microsoft.com/office/drawing/2014/main" id="{85840172-07B5-BC06-029E-73E216376166}"/>
            </a:ext>
          </a:extLst>
        </xdr:cNvPr>
        <xdr:cNvPicPr>
          <a:picLocks noChangeAspect="1"/>
        </xdr:cNvPicPr>
      </xdr:nvPicPr>
      <xdr:blipFill>
        <a:blip xmlns:r="http://schemas.openxmlformats.org/officeDocument/2006/relationships" r:embed="rId9"/>
        <a:stretch>
          <a:fillRect/>
        </a:stretch>
      </xdr:blipFill>
      <xdr:spPr>
        <a:xfrm>
          <a:off x="9309101" y="10248662"/>
          <a:ext cx="1422400" cy="1441688"/>
        </a:xfrm>
        <a:prstGeom prst="rect">
          <a:avLst/>
        </a:prstGeom>
      </xdr:spPr>
    </xdr:pic>
    <xdr:clientData/>
  </xdr:twoCellAnchor>
  <xdr:twoCellAnchor editAs="oneCell">
    <xdr:from>
      <xdr:col>2</xdr:col>
      <xdr:colOff>383937</xdr:colOff>
      <xdr:row>107</xdr:row>
      <xdr:rowOff>84972</xdr:rowOff>
    </xdr:from>
    <xdr:to>
      <xdr:col>4</xdr:col>
      <xdr:colOff>409336</xdr:colOff>
      <xdr:row>115</xdr:row>
      <xdr:rowOff>121919</xdr:rowOff>
    </xdr:to>
    <xdr:pic>
      <xdr:nvPicPr>
        <xdr:cNvPr id="11" name="Picture 14">
          <a:extLst>
            <a:ext uri="{FF2B5EF4-FFF2-40B4-BE49-F238E27FC236}">
              <a16:creationId xmlns:a16="http://schemas.microsoft.com/office/drawing/2014/main" id="{ED055FD1-C8B5-0B3B-AEE4-73D4E44AA586}"/>
            </a:ext>
          </a:extLst>
        </xdr:cNvPr>
        <xdr:cNvPicPr>
          <a:picLocks noChangeAspect="1"/>
        </xdr:cNvPicPr>
      </xdr:nvPicPr>
      <xdr:blipFill>
        <a:blip xmlns:r="http://schemas.openxmlformats.org/officeDocument/2006/relationships" r:embed="rId10"/>
        <a:stretch>
          <a:fillRect/>
        </a:stretch>
      </xdr:blipFill>
      <xdr:spPr>
        <a:xfrm>
          <a:off x="2029857" y="22406492"/>
          <a:ext cx="1668144" cy="1665722"/>
        </a:xfrm>
        <a:prstGeom prst="rect">
          <a:avLst/>
        </a:prstGeom>
      </xdr:spPr>
    </xdr:pic>
    <xdr:clientData/>
  </xdr:twoCellAnchor>
  <xdr:twoCellAnchor editAs="oneCell">
    <xdr:from>
      <xdr:col>11</xdr:col>
      <xdr:colOff>466328</xdr:colOff>
      <xdr:row>130</xdr:row>
      <xdr:rowOff>96044</xdr:rowOff>
    </xdr:from>
    <xdr:to>
      <xdr:col>12</xdr:col>
      <xdr:colOff>344090</xdr:colOff>
      <xdr:row>133</xdr:row>
      <xdr:rowOff>183356</xdr:rowOff>
    </xdr:to>
    <xdr:pic>
      <xdr:nvPicPr>
        <xdr:cNvPr id="13" name="Picture 16">
          <a:extLst>
            <a:ext uri="{FF2B5EF4-FFF2-40B4-BE49-F238E27FC236}">
              <a16:creationId xmlns:a16="http://schemas.microsoft.com/office/drawing/2014/main" id="{7A20B8FD-7A26-6EBC-7A8E-CA0E91EF250B}"/>
            </a:ext>
          </a:extLst>
        </xdr:cNvPr>
        <xdr:cNvPicPr>
          <a:picLocks noChangeAspect="1"/>
        </xdr:cNvPicPr>
      </xdr:nvPicPr>
      <xdr:blipFill>
        <a:blip xmlns:r="http://schemas.openxmlformats.org/officeDocument/2006/relationships" r:embed="rId11"/>
        <a:stretch>
          <a:fillRect/>
        </a:stretch>
      </xdr:blipFill>
      <xdr:spPr>
        <a:xfrm>
          <a:off x="9634141" y="19820732"/>
          <a:ext cx="706437" cy="684212"/>
        </a:xfrm>
        <a:prstGeom prst="rect">
          <a:avLst/>
        </a:prstGeom>
      </xdr:spPr>
    </xdr:pic>
    <xdr:clientData/>
  </xdr:twoCellAnchor>
  <xdr:twoCellAnchor editAs="oneCell">
    <xdr:from>
      <xdr:col>2</xdr:col>
      <xdr:colOff>713185</xdr:colOff>
      <xdr:row>140</xdr:row>
      <xdr:rowOff>12700</xdr:rowOff>
    </xdr:from>
    <xdr:to>
      <xdr:col>4</xdr:col>
      <xdr:colOff>250587</xdr:colOff>
      <xdr:row>145</xdr:row>
      <xdr:rowOff>169862</xdr:rowOff>
    </xdr:to>
    <xdr:pic>
      <xdr:nvPicPr>
        <xdr:cNvPr id="16" name="Picture 17">
          <a:extLst>
            <a:ext uri="{FF2B5EF4-FFF2-40B4-BE49-F238E27FC236}">
              <a16:creationId xmlns:a16="http://schemas.microsoft.com/office/drawing/2014/main" id="{CEA91C35-25F4-795D-5D88-76D0E9460821}"/>
            </a:ext>
          </a:extLst>
        </xdr:cNvPr>
        <xdr:cNvPicPr>
          <a:picLocks noChangeAspect="1"/>
        </xdr:cNvPicPr>
      </xdr:nvPicPr>
      <xdr:blipFill>
        <a:blip xmlns:r="http://schemas.openxmlformats.org/officeDocument/2006/relationships" r:embed="rId12"/>
        <a:stretch>
          <a:fillRect/>
        </a:stretch>
      </xdr:blipFill>
      <xdr:spPr>
        <a:xfrm>
          <a:off x="2359105" y="29039820"/>
          <a:ext cx="1183322" cy="1173162"/>
        </a:xfrm>
        <a:prstGeom prst="rect">
          <a:avLst/>
        </a:prstGeom>
      </xdr:spPr>
    </xdr:pic>
    <xdr:clientData/>
  </xdr:twoCellAnchor>
  <xdr:twoCellAnchor editAs="oneCell">
    <xdr:from>
      <xdr:col>0</xdr:col>
      <xdr:colOff>42332</xdr:colOff>
      <xdr:row>0</xdr:row>
      <xdr:rowOff>50800</xdr:rowOff>
    </xdr:from>
    <xdr:to>
      <xdr:col>6</xdr:col>
      <xdr:colOff>558800</xdr:colOff>
      <xdr:row>5</xdr:row>
      <xdr:rowOff>88599</xdr:rowOff>
    </xdr:to>
    <xdr:pic>
      <xdr:nvPicPr>
        <xdr:cNvPr id="9" name="Picture 8">
          <a:extLst>
            <a:ext uri="{FF2B5EF4-FFF2-40B4-BE49-F238E27FC236}">
              <a16:creationId xmlns:a16="http://schemas.microsoft.com/office/drawing/2014/main" id="{748551F5-6310-C74F-A9C7-1F2D30F28539}"/>
            </a:ext>
          </a:extLst>
        </xdr:cNvPr>
        <xdr:cNvPicPr>
          <a:picLocks noChangeAspect="1"/>
        </xdr:cNvPicPr>
      </xdr:nvPicPr>
      <xdr:blipFill rotWithShape="1">
        <a:blip xmlns:r="http://schemas.openxmlformats.org/officeDocument/2006/relationships" r:embed="rId13"/>
        <a:srcRect t="43056" b="44192"/>
        <a:stretch/>
      </xdr:blipFill>
      <xdr:spPr>
        <a:xfrm>
          <a:off x="42332" y="50800"/>
          <a:ext cx="5469468" cy="1053799"/>
        </a:xfrm>
        <a:prstGeom prst="rect">
          <a:avLst/>
        </a:prstGeom>
      </xdr:spPr>
    </xdr:pic>
    <xdr:clientData/>
  </xdr:twoCellAnchor>
  <xdr:twoCellAnchor editAs="oneCell">
    <xdr:from>
      <xdr:col>0</xdr:col>
      <xdr:colOff>0</xdr:colOff>
      <xdr:row>6</xdr:row>
      <xdr:rowOff>16029</xdr:rowOff>
    </xdr:from>
    <xdr:to>
      <xdr:col>1</xdr:col>
      <xdr:colOff>745869</xdr:colOff>
      <xdr:row>32</xdr:row>
      <xdr:rowOff>99737</xdr:rowOff>
    </xdr:to>
    <xdr:pic>
      <xdr:nvPicPr>
        <xdr:cNvPr id="10" name="Picture 9">
          <a:extLst>
            <a:ext uri="{FF2B5EF4-FFF2-40B4-BE49-F238E27FC236}">
              <a16:creationId xmlns:a16="http://schemas.microsoft.com/office/drawing/2014/main" id="{14BB6A27-E85D-DC4B-8B36-AA7BDBF3BE99}"/>
            </a:ext>
          </a:extLst>
        </xdr:cNvPr>
        <xdr:cNvPicPr>
          <a:picLocks noChangeAspect="1"/>
        </xdr:cNvPicPr>
      </xdr:nvPicPr>
      <xdr:blipFill rotWithShape="1">
        <a:blip xmlns:r="http://schemas.openxmlformats.org/officeDocument/2006/relationships" r:embed="rId14"/>
        <a:srcRect l="27273" b="11250"/>
        <a:stretch/>
      </xdr:blipFill>
      <xdr:spPr>
        <a:xfrm rot="10800000">
          <a:off x="0" y="1641629"/>
          <a:ext cx="1571369" cy="5684408"/>
        </a:xfrm>
        <a:prstGeom prst="rect">
          <a:avLst/>
        </a:prstGeom>
      </xdr:spPr>
    </xdr:pic>
    <xdr:clientData/>
  </xdr:twoCellAnchor>
  <xdr:twoCellAnchor editAs="oneCell">
    <xdr:from>
      <xdr:col>11</xdr:col>
      <xdr:colOff>368301</xdr:colOff>
      <xdr:row>79</xdr:row>
      <xdr:rowOff>177562</xdr:rowOff>
    </xdr:from>
    <xdr:to>
      <xdr:col>13</xdr:col>
      <xdr:colOff>139701</xdr:colOff>
      <xdr:row>86</xdr:row>
      <xdr:rowOff>196850</xdr:rowOff>
    </xdr:to>
    <xdr:pic>
      <xdr:nvPicPr>
        <xdr:cNvPr id="2" name="Picture 9">
          <a:extLst>
            <a:ext uri="{FF2B5EF4-FFF2-40B4-BE49-F238E27FC236}">
              <a16:creationId xmlns:a16="http://schemas.microsoft.com/office/drawing/2014/main" id="{74A50C0C-6F7B-1E48-8FD2-278A98AB270C}"/>
            </a:ext>
          </a:extLst>
        </xdr:cNvPr>
        <xdr:cNvPicPr>
          <a:picLocks noChangeAspect="1"/>
        </xdr:cNvPicPr>
      </xdr:nvPicPr>
      <xdr:blipFill>
        <a:blip xmlns:r="http://schemas.openxmlformats.org/officeDocument/2006/relationships" r:embed="rId9"/>
        <a:stretch>
          <a:fillRect/>
        </a:stretch>
      </xdr:blipFill>
      <xdr:spPr>
        <a:xfrm>
          <a:off x="9448801" y="16560562"/>
          <a:ext cx="1422400" cy="1441688"/>
        </a:xfrm>
        <a:prstGeom prst="rect">
          <a:avLst/>
        </a:prstGeom>
      </xdr:spPr>
    </xdr:pic>
    <xdr:clientData/>
  </xdr:twoCellAnchor>
</xdr:wsDr>
</file>

<file path=xl/drawings/drawing39.xml><?xml version="1.0" encoding="utf-8"?>
<xdr:wsDr xmlns:xdr="http://schemas.openxmlformats.org/drawingml/2006/spreadsheetDrawing" xmlns:a="http://schemas.openxmlformats.org/drawingml/2006/main">
  <xdr:twoCellAnchor editAs="oneCell">
    <xdr:from>
      <xdr:col>17</xdr:col>
      <xdr:colOff>325967</xdr:colOff>
      <xdr:row>2</xdr:row>
      <xdr:rowOff>108656</xdr:rowOff>
    </xdr:from>
    <xdr:to>
      <xdr:col>18</xdr:col>
      <xdr:colOff>64911</xdr:colOff>
      <xdr:row>5</xdr:row>
      <xdr:rowOff>70556</xdr:rowOff>
    </xdr:to>
    <xdr:pic>
      <xdr:nvPicPr>
        <xdr:cNvPr id="3" name="Graphic 2" descr="Home with solid fill">
          <a:hlinkClick xmlns:r="http://schemas.openxmlformats.org/officeDocument/2006/relationships" r:id="rId1"/>
          <a:extLst>
            <a:ext uri="{FF2B5EF4-FFF2-40B4-BE49-F238E27FC236}">
              <a16:creationId xmlns:a16="http://schemas.microsoft.com/office/drawing/2014/main" id="{F9F7EB42-5769-E04B-B154-E92FC0B717B1}"/>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14479411" y="898878"/>
          <a:ext cx="571500" cy="554567"/>
        </a:xfrm>
        <a:prstGeom prst="rect">
          <a:avLst/>
        </a:prstGeom>
      </xdr:spPr>
    </xdr:pic>
    <xdr:clientData/>
  </xdr:twoCellAnchor>
  <xdr:twoCellAnchor editAs="oneCell">
    <xdr:from>
      <xdr:col>16</xdr:col>
      <xdr:colOff>633589</xdr:colOff>
      <xdr:row>2</xdr:row>
      <xdr:rowOff>114301</xdr:rowOff>
    </xdr:from>
    <xdr:to>
      <xdr:col>17</xdr:col>
      <xdr:colOff>321734</xdr:colOff>
      <xdr:row>5</xdr:row>
      <xdr:rowOff>25401</xdr:rowOff>
    </xdr:to>
    <xdr:pic>
      <xdr:nvPicPr>
        <xdr:cNvPr id="4" name="Graphic 3" descr="List with solid fill">
          <a:hlinkClick xmlns:r="http://schemas.openxmlformats.org/officeDocument/2006/relationships" r:id="rId4"/>
          <a:extLst>
            <a:ext uri="{FF2B5EF4-FFF2-40B4-BE49-F238E27FC236}">
              <a16:creationId xmlns:a16="http://schemas.microsoft.com/office/drawing/2014/main" id="{EE830418-3AB4-074C-8F03-993C97C0829A}"/>
            </a:ext>
          </a:extLst>
        </xdr:cNvPr>
        <xdr:cNvPicPr>
          <a:picLocks noChangeAspect="1"/>
        </xdr:cNvPicPr>
      </xdr:nvPicPr>
      <xdr:blipFill>
        <a:blip xmlns:r="http://schemas.openxmlformats.org/officeDocument/2006/relationships" r:embed="rId5">
          <a:extLst>
            <a:ext uri="{96DAC541-7B7A-43D3-8B79-37D633B846F1}">
              <asvg:svgBlip xmlns:asvg="http://schemas.microsoft.com/office/drawing/2016/SVG/main" r:embed="rId6"/>
            </a:ext>
          </a:extLst>
        </a:blip>
        <a:stretch>
          <a:fillRect/>
        </a:stretch>
      </xdr:blipFill>
      <xdr:spPr>
        <a:xfrm>
          <a:off x="13954478" y="904523"/>
          <a:ext cx="520700" cy="503767"/>
        </a:xfrm>
        <a:prstGeom prst="rect">
          <a:avLst/>
        </a:prstGeom>
      </xdr:spPr>
    </xdr:pic>
    <xdr:clientData/>
  </xdr:twoCellAnchor>
  <xdr:twoCellAnchor editAs="oneCell">
    <xdr:from>
      <xdr:col>15</xdr:col>
      <xdr:colOff>279400</xdr:colOff>
      <xdr:row>10</xdr:row>
      <xdr:rowOff>88900</xdr:rowOff>
    </xdr:from>
    <xdr:to>
      <xdr:col>17</xdr:col>
      <xdr:colOff>762000</xdr:colOff>
      <xdr:row>21</xdr:row>
      <xdr:rowOff>7620</xdr:rowOff>
    </xdr:to>
    <xdr:pic>
      <xdr:nvPicPr>
        <xdr:cNvPr id="5" name="Picture 4">
          <a:extLst>
            <a:ext uri="{FF2B5EF4-FFF2-40B4-BE49-F238E27FC236}">
              <a16:creationId xmlns:a16="http://schemas.microsoft.com/office/drawing/2014/main" id="{F5A112EA-8640-C761-125B-8551A0915B42}"/>
            </a:ext>
          </a:extLst>
        </xdr:cNvPr>
        <xdr:cNvPicPr>
          <a:picLocks noChangeAspect="1"/>
        </xdr:cNvPicPr>
      </xdr:nvPicPr>
      <xdr:blipFill>
        <a:blip xmlns:r="http://schemas.openxmlformats.org/officeDocument/2006/relationships" r:embed="rId7"/>
        <a:stretch>
          <a:fillRect/>
        </a:stretch>
      </xdr:blipFill>
      <xdr:spPr>
        <a:xfrm>
          <a:off x="12661900" y="2501900"/>
          <a:ext cx="2133600" cy="2293620"/>
        </a:xfrm>
        <a:prstGeom prst="rect">
          <a:avLst/>
        </a:prstGeom>
      </xdr:spPr>
    </xdr:pic>
    <xdr:clientData/>
  </xdr:twoCellAnchor>
  <xdr:twoCellAnchor editAs="oneCell">
    <xdr:from>
      <xdr:col>0</xdr:col>
      <xdr:colOff>98778</xdr:colOff>
      <xdr:row>6</xdr:row>
      <xdr:rowOff>1</xdr:rowOff>
    </xdr:from>
    <xdr:to>
      <xdr:col>2</xdr:col>
      <xdr:colOff>5036</xdr:colOff>
      <xdr:row>33</xdr:row>
      <xdr:rowOff>166964</xdr:rowOff>
    </xdr:to>
    <xdr:pic>
      <xdr:nvPicPr>
        <xdr:cNvPr id="6" name="Picture 5">
          <a:extLst>
            <a:ext uri="{FF2B5EF4-FFF2-40B4-BE49-F238E27FC236}">
              <a16:creationId xmlns:a16="http://schemas.microsoft.com/office/drawing/2014/main" id="{2C90152F-4EF1-F743-9A68-F1D3B20B40C0}"/>
            </a:ext>
          </a:extLst>
        </xdr:cNvPr>
        <xdr:cNvPicPr>
          <a:picLocks noChangeAspect="1"/>
        </xdr:cNvPicPr>
      </xdr:nvPicPr>
      <xdr:blipFill rotWithShape="1">
        <a:blip xmlns:r="http://schemas.openxmlformats.org/officeDocument/2006/relationships" r:embed="rId8"/>
        <a:srcRect l="27273" b="11250"/>
        <a:stretch/>
      </xdr:blipFill>
      <xdr:spPr>
        <a:xfrm rot="10800000">
          <a:off x="98778" y="1580445"/>
          <a:ext cx="1571369" cy="5684408"/>
        </a:xfrm>
        <a:prstGeom prst="rect">
          <a:avLst/>
        </a:prstGeom>
      </xdr:spPr>
    </xdr:pic>
    <xdr:clientData/>
  </xdr:twoCellAnchor>
  <xdr:twoCellAnchor editAs="oneCell">
    <xdr:from>
      <xdr:col>0</xdr:col>
      <xdr:colOff>56444</xdr:colOff>
      <xdr:row>0</xdr:row>
      <xdr:rowOff>14112</xdr:rowOff>
    </xdr:from>
    <xdr:to>
      <xdr:col>6</xdr:col>
      <xdr:colOff>530579</xdr:colOff>
      <xdr:row>5</xdr:row>
      <xdr:rowOff>80133</xdr:rowOff>
    </xdr:to>
    <xdr:pic>
      <xdr:nvPicPr>
        <xdr:cNvPr id="7" name="Picture 6">
          <a:extLst>
            <a:ext uri="{FF2B5EF4-FFF2-40B4-BE49-F238E27FC236}">
              <a16:creationId xmlns:a16="http://schemas.microsoft.com/office/drawing/2014/main" id="{A355CFB2-4765-9749-9F61-F4D6295DD9DC}"/>
            </a:ext>
          </a:extLst>
        </xdr:cNvPr>
        <xdr:cNvPicPr>
          <a:picLocks noChangeAspect="1"/>
        </xdr:cNvPicPr>
      </xdr:nvPicPr>
      <xdr:blipFill rotWithShape="1">
        <a:blip xmlns:r="http://schemas.openxmlformats.org/officeDocument/2006/relationships" r:embed="rId9"/>
        <a:srcRect t="43056" b="44192"/>
        <a:stretch/>
      </xdr:blipFill>
      <xdr:spPr>
        <a:xfrm>
          <a:off x="56444" y="409223"/>
          <a:ext cx="5469468" cy="105379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17</xdr:col>
      <xdr:colOff>254000</xdr:colOff>
      <xdr:row>2</xdr:row>
      <xdr:rowOff>0</xdr:rowOff>
    </xdr:from>
    <xdr:to>
      <xdr:col>18</xdr:col>
      <xdr:colOff>0</xdr:colOff>
      <xdr:row>4</xdr:row>
      <xdr:rowOff>165100</xdr:rowOff>
    </xdr:to>
    <xdr:pic>
      <xdr:nvPicPr>
        <xdr:cNvPr id="2" name="Graphic 1" descr="Home with solid fill">
          <a:hlinkClick xmlns:r="http://schemas.openxmlformats.org/officeDocument/2006/relationships" r:id="rId1"/>
          <a:extLst>
            <a:ext uri="{FF2B5EF4-FFF2-40B4-BE49-F238E27FC236}">
              <a16:creationId xmlns:a16="http://schemas.microsoft.com/office/drawing/2014/main" id="{1D9BA63C-3266-DF42-9116-F348BCA9AFE6}"/>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14287500" y="406400"/>
          <a:ext cx="571500" cy="571500"/>
        </a:xfrm>
        <a:prstGeom prst="rect">
          <a:avLst/>
        </a:prstGeom>
      </xdr:spPr>
    </xdr:pic>
    <xdr:clientData/>
  </xdr:twoCellAnchor>
  <xdr:twoCellAnchor editAs="oneCell">
    <xdr:from>
      <xdr:col>16</xdr:col>
      <xdr:colOff>482600</xdr:colOff>
      <xdr:row>2</xdr:row>
      <xdr:rowOff>12700</xdr:rowOff>
    </xdr:from>
    <xdr:to>
      <xdr:col>17</xdr:col>
      <xdr:colOff>177800</xdr:colOff>
      <xdr:row>4</xdr:row>
      <xdr:rowOff>127000</xdr:rowOff>
    </xdr:to>
    <xdr:pic>
      <xdr:nvPicPr>
        <xdr:cNvPr id="3" name="Graphic 2" descr="List with solid fill">
          <a:hlinkClick xmlns:r="http://schemas.openxmlformats.org/officeDocument/2006/relationships" r:id="rId4"/>
          <a:extLst>
            <a:ext uri="{FF2B5EF4-FFF2-40B4-BE49-F238E27FC236}">
              <a16:creationId xmlns:a16="http://schemas.microsoft.com/office/drawing/2014/main" id="{0EB91325-BDFA-9748-A1A1-05B7496A3169}"/>
            </a:ext>
          </a:extLst>
        </xdr:cNvPr>
        <xdr:cNvPicPr>
          <a:picLocks noChangeAspect="1"/>
        </xdr:cNvPicPr>
      </xdr:nvPicPr>
      <xdr:blipFill>
        <a:blip xmlns:r="http://schemas.openxmlformats.org/officeDocument/2006/relationships" r:embed="rId5">
          <a:extLst>
            <a:ext uri="{96DAC541-7B7A-43D3-8B79-37D633B846F1}">
              <asvg:svgBlip xmlns:asvg="http://schemas.microsoft.com/office/drawing/2016/SVG/main" r:embed="rId6"/>
            </a:ext>
          </a:extLst>
        </a:blip>
        <a:stretch>
          <a:fillRect/>
        </a:stretch>
      </xdr:blipFill>
      <xdr:spPr>
        <a:xfrm>
          <a:off x="13690600" y="419100"/>
          <a:ext cx="520700" cy="520700"/>
        </a:xfrm>
        <a:prstGeom prst="rect">
          <a:avLst/>
        </a:prstGeom>
      </xdr:spPr>
    </xdr:pic>
    <xdr:clientData/>
  </xdr:twoCellAnchor>
  <xdr:twoCellAnchor>
    <xdr:from>
      <xdr:col>14</xdr:col>
      <xdr:colOff>190500</xdr:colOff>
      <xdr:row>46</xdr:row>
      <xdr:rowOff>161868</xdr:rowOff>
    </xdr:from>
    <xdr:to>
      <xdr:col>17</xdr:col>
      <xdr:colOff>38100</xdr:colOff>
      <xdr:row>50</xdr:row>
      <xdr:rowOff>88900</xdr:rowOff>
    </xdr:to>
    <xdr:grpSp>
      <xdr:nvGrpSpPr>
        <xdr:cNvPr id="8" name="Group 7">
          <a:extLst>
            <a:ext uri="{FF2B5EF4-FFF2-40B4-BE49-F238E27FC236}">
              <a16:creationId xmlns:a16="http://schemas.microsoft.com/office/drawing/2014/main" id="{F6BCF9C6-A0D0-B86D-0F1E-04C7CEB863B7}"/>
            </a:ext>
          </a:extLst>
        </xdr:cNvPr>
        <xdr:cNvGrpSpPr/>
      </xdr:nvGrpSpPr>
      <xdr:grpSpPr>
        <a:xfrm>
          <a:off x="11791950" y="9499543"/>
          <a:ext cx="2333625" cy="720782"/>
          <a:chOff x="10744200" y="7391400"/>
          <a:chExt cx="2553320" cy="812800"/>
        </a:xfrm>
      </xdr:grpSpPr>
      <xdr:pic>
        <xdr:nvPicPr>
          <xdr:cNvPr id="4" name="Picture 3">
            <a:extLst>
              <a:ext uri="{FF2B5EF4-FFF2-40B4-BE49-F238E27FC236}">
                <a16:creationId xmlns:a16="http://schemas.microsoft.com/office/drawing/2014/main" id="{38C27A58-A7BD-DBD2-5190-A71CD6BC7CFF}"/>
              </a:ext>
            </a:extLst>
          </xdr:cNvPr>
          <xdr:cNvPicPr>
            <a:picLocks noChangeAspect="1"/>
          </xdr:cNvPicPr>
        </xdr:nvPicPr>
        <xdr:blipFill>
          <a:blip xmlns:r="http://schemas.openxmlformats.org/officeDocument/2006/relationships" r:embed="rId7"/>
          <a:stretch>
            <a:fillRect/>
          </a:stretch>
        </xdr:blipFill>
        <xdr:spPr>
          <a:xfrm>
            <a:off x="10744200" y="7442200"/>
            <a:ext cx="914400" cy="762000"/>
          </a:xfrm>
          <a:prstGeom prst="rect">
            <a:avLst/>
          </a:prstGeom>
        </xdr:spPr>
      </xdr:pic>
      <xdr:pic>
        <xdr:nvPicPr>
          <xdr:cNvPr id="6" name="Picture 5">
            <a:extLst>
              <a:ext uri="{FF2B5EF4-FFF2-40B4-BE49-F238E27FC236}">
                <a16:creationId xmlns:a16="http://schemas.microsoft.com/office/drawing/2014/main" id="{F2710682-E6B1-070A-8C76-CA118CA3FD0A}"/>
              </a:ext>
            </a:extLst>
          </xdr:cNvPr>
          <xdr:cNvPicPr>
            <a:picLocks noChangeAspect="1"/>
          </xdr:cNvPicPr>
        </xdr:nvPicPr>
        <xdr:blipFill>
          <a:blip xmlns:r="http://schemas.openxmlformats.org/officeDocument/2006/relationships" r:embed="rId8"/>
          <a:stretch>
            <a:fillRect/>
          </a:stretch>
        </xdr:blipFill>
        <xdr:spPr>
          <a:xfrm>
            <a:off x="11620500" y="7429500"/>
            <a:ext cx="797332" cy="749300"/>
          </a:xfrm>
          <a:prstGeom prst="rect">
            <a:avLst/>
          </a:prstGeom>
        </xdr:spPr>
      </xdr:pic>
      <xdr:pic>
        <xdr:nvPicPr>
          <xdr:cNvPr id="7" name="Picture 6">
            <a:extLst>
              <a:ext uri="{FF2B5EF4-FFF2-40B4-BE49-F238E27FC236}">
                <a16:creationId xmlns:a16="http://schemas.microsoft.com/office/drawing/2014/main" id="{BF116E34-B6C6-BAB4-86E8-6D5C696BBE97}"/>
              </a:ext>
            </a:extLst>
          </xdr:cNvPr>
          <xdr:cNvPicPr>
            <a:picLocks noChangeAspect="1"/>
          </xdr:cNvPicPr>
        </xdr:nvPicPr>
        <xdr:blipFill rotWithShape="1">
          <a:blip xmlns:r="http://schemas.openxmlformats.org/officeDocument/2006/relationships" r:embed="rId9"/>
          <a:srcRect l="12813"/>
          <a:stretch/>
        </xdr:blipFill>
        <xdr:spPr>
          <a:xfrm>
            <a:off x="12433300" y="7391400"/>
            <a:ext cx="864220" cy="812800"/>
          </a:xfrm>
          <a:prstGeom prst="rect">
            <a:avLst/>
          </a:prstGeom>
        </xdr:spPr>
      </xdr:pic>
    </xdr:grpSp>
    <xdr:clientData/>
  </xdr:twoCellAnchor>
  <xdr:twoCellAnchor>
    <xdr:from>
      <xdr:col>2</xdr:col>
      <xdr:colOff>355600</xdr:colOff>
      <xdr:row>35</xdr:row>
      <xdr:rowOff>12700</xdr:rowOff>
    </xdr:from>
    <xdr:to>
      <xdr:col>17</xdr:col>
      <xdr:colOff>63500</xdr:colOff>
      <xdr:row>50</xdr:row>
      <xdr:rowOff>139700</xdr:rowOff>
    </xdr:to>
    <xdr:sp macro="" textlink="">
      <xdr:nvSpPr>
        <xdr:cNvPr id="9" name="TextBox 8">
          <a:extLst>
            <a:ext uri="{FF2B5EF4-FFF2-40B4-BE49-F238E27FC236}">
              <a16:creationId xmlns:a16="http://schemas.microsoft.com/office/drawing/2014/main" id="{CA9A6CDD-0A57-9716-0533-C172697182C6}"/>
            </a:ext>
          </a:extLst>
        </xdr:cNvPr>
        <xdr:cNvSpPr txBox="1"/>
      </xdr:nvSpPr>
      <xdr:spPr>
        <a:xfrm>
          <a:off x="2006600" y="7670800"/>
          <a:ext cx="12090400" cy="3175000"/>
        </a:xfrm>
        <a:prstGeom prst="rect">
          <a:avLst/>
        </a:prstGeom>
        <a:solidFill>
          <a:srgbClr val="F1F3CB">
            <a:alpha val="29804"/>
          </a:srgb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300" b="1">
              <a:latin typeface="Arial" panose="020B0604020202020204" pitchFamily="34" charset="0"/>
              <a:cs typeface="Arial" panose="020B0604020202020204" pitchFamily="34" charset="0"/>
            </a:rPr>
            <a:t>Editora Melhoramentos </a:t>
          </a:r>
        </a:p>
        <a:p>
          <a:pPr marL="0" marR="0" indent="0" algn="l" defTabSz="914400" eaLnBrk="1" fontAlgn="auto" latinLnBrk="0" hangingPunct="1">
            <a:lnSpc>
              <a:spcPct val="100000"/>
            </a:lnSpc>
            <a:spcBef>
              <a:spcPts val="0"/>
            </a:spcBef>
            <a:spcAft>
              <a:spcPts val="0"/>
            </a:spcAft>
            <a:buClrTx/>
            <a:buSzTx/>
            <a:buFontTx/>
            <a:buNone/>
            <a:tabLst/>
            <a:defRPr/>
          </a:pPr>
          <a:r>
            <a:rPr lang="en-US" sz="1300" b="0">
              <a:latin typeface="Arial" panose="020B0604020202020204" pitchFamily="34" charset="0"/>
              <a:cs typeface="Arial" panose="020B0604020202020204" pitchFamily="34" charset="0"/>
            </a:rPr>
            <a:t>Atividades de editoração, comércio</a:t>
          </a:r>
          <a:r>
            <a:rPr lang="en-US" sz="1300" b="0" baseline="0">
              <a:latin typeface="Arial" panose="020B0604020202020204" pitchFamily="34" charset="0"/>
              <a:cs typeface="Arial" panose="020B0604020202020204" pitchFamily="34" charset="0"/>
            </a:rPr>
            <a:t> de livros, materiais e serviços educativos e culturais. Tem forte atuação em literatura infantil, juvenil, além de publicar livros de gastronomia e o dicionário Michaelis. Está localizada na sede da companhia, no bairro da Lapa (SP).</a:t>
          </a:r>
        </a:p>
        <a:p>
          <a:pPr marL="0" marR="0" indent="0" algn="l" defTabSz="914400" eaLnBrk="1" fontAlgn="auto" latinLnBrk="0" hangingPunct="1">
            <a:lnSpc>
              <a:spcPct val="100000"/>
            </a:lnSpc>
            <a:spcBef>
              <a:spcPts val="0"/>
            </a:spcBef>
            <a:spcAft>
              <a:spcPts val="0"/>
            </a:spcAft>
            <a:buClrTx/>
            <a:buSzTx/>
            <a:buFontTx/>
            <a:buNone/>
            <a:tabLst/>
            <a:defRPr/>
          </a:pPr>
          <a:endParaRPr lang="en-US" sz="1300" b="0" baseline="0">
            <a:latin typeface="Arial" panose="020B0604020202020204" pitchFamily="34" charset="0"/>
            <a:cs typeface="Arial" panose="020B0604020202020204" pitchFamily="34" charset="0"/>
          </a:endParaRPr>
        </a:p>
        <a:p>
          <a:pPr marL="0" marR="0" indent="0" algn="l" defTabSz="914400" eaLnBrk="1" fontAlgn="auto" latinLnBrk="0" hangingPunct="1">
            <a:lnSpc>
              <a:spcPct val="100000"/>
            </a:lnSpc>
            <a:spcBef>
              <a:spcPts val="0"/>
            </a:spcBef>
            <a:spcAft>
              <a:spcPts val="0"/>
            </a:spcAft>
            <a:buClrTx/>
            <a:buSzTx/>
            <a:buFontTx/>
            <a:buNone/>
            <a:tabLst/>
            <a:defRPr/>
          </a:pPr>
          <a:endParaRPr lang="en-US" sz="1300" b="0" baseline="0">
            <a:latin typeface="Arial" panose="020B0604020202020204" pitchFamily="34" charset="0"/>
            <a:cs typeface="Arial" panose="020B0604020202020204" pitchFamily="34" charset="0"/>
          </a:endParaRPr>
        </a:p>
        <a:p>
          <a:pPr marL="0" marR="0" indent="0" algn="l" defTabSz="914400" eaLnBrk="1" fontAlgn="auto" latinLnBrk="0" hangingPunct="1">
            <a:lnSpc>
              <a:spcPct val="100000"/>
            </a:lnSpc>
            <a:spcBef>
              <a:spcPts val="0"/>
            </a:spcBef>
            <a:spcAft>
              <a:spcPts val="0"/>
            </a:spcAft>
            <a:buClrTx/>
            <a:buSzTx/>
            <a:buFontTx/>
            <a:buNone/>
            <a:tabLst/>
            <a:defRPr/>
          </a:pPr>
          <a:r>
            <a:rPr lang="en-US" sz="1300" b="1" baseline="0">
              <a:latin typeface="Arial" panose="020B0604020202020204" pitchFamily="34" charset="0"/>
              <a:cs typeface="Arial" panose="020B0604020202020204" pitchFamily="34" charset="0"/>
            </a:rPr>
            <a:t>Melhoramentos Florestal</a:t>
          </a:r>
        </a:p>
        <a:p>
          <a:pPr marL="0" marR="0" indent="0" algn="l" defTabSz="914400" eaLnBrk="1" fontAlgn="auto" latinLnBrk="0" hangingPunct="1">
            <a:lnSpc>
              <a:spcPct val="100000"/>
            </a:lnSpc>
            <a:spcBef>
              <a:spcPts val="0"/>
            </a:spcBef>
            <a:spcAft>
              <a:spcPts val="0"/>
            </a:spcAft>
            <a:buClrTx/>
            <a:buSzTx/>
            <a:buFontTx/>
            <a:buNone/>
            <a:tabLst/>
            <a:defRPr/>
          </a:pPr>
          <a:r>
            <a:rPr lang="en-US" sz="1300" b="0" baseline="0">
              <a:latin typeface="Arial" panose="020B0604020202020204" pitchFamily="34" charset="0"/>
              <a:cs typeface="Arial" panose="020B0604020202020204" pitchFamily="34" charset="0"/>
            </a:rPr>
            <a:t>Dedica-se às atividades de silvicultura, florestamento e reflorestamento, em terras próprias ou de terceiros e fabricação de fibras de alto rendimento. Em 2025, teve início a filial Biona, onde são produzidas embalagens sustentáveis com fibra de celulose. Possui as seguintes unidades: Fazenda Levantina e fábrica de fibras (Camanducaia - MG), Fazenda Santa Marina (Bragança Paulista - SP), Fazenda Florestal (Caieiras - SP), Fábrica Biona (Camanducaia - MG).    </a:t>
          </a:r>
        </a:p>
        <a:p>
          <a:pPr marL="0" marR="0" indent="0" algn="l" defTabSz="914400" eaLnBrk="1" fontAlgn="auto" latinLnBrk="0" hangingPunct="1">
            <a:lnSpc>
              <a:spcPct val="100000"/>
            </a:lnSpc>
            <a:spcBef>
              <a:spcPts val="0"/>
            </a:spcBef>
            <a:spcAft>
              <a:spcPts val="0"/>
            </a:spcAft>
            <a:buClrTx/>
            <a:buSzTx/>
            <a:buFontTx/>
            <a:buNone/>
            <a:tabLst/>
            <a:defRPr/>
          </a:pPr>
          <a:endParaRPr lang="en-US" sz="1300" b="0" baseline="0">
            <a:latin typeface="Arial" panose="020B0604020202020204" pitchFamily="34" charset="0"/>
            <a:cs typeface="Arial" panose="020B0604020202020204" pitchFamily="34" charset="0"/>
          </a:endParaRPr>
        </a:p>
        <a:p>
          <a:pPr marL="0" marR="0" indent="0" algn="l" defTabSz="914400" eaLnBrk="1" fontAlgn="auto" latinLnBrk="0" hangingPunct="1">
            <a:lnSpc>
              <a:spcPct val="100000"/>
            </a:lnSpc>
            <a:spcBef>
              <a:spcPts val="0"/>
            </a:spcBef>
            <a:spcAft>
              <a:spcPts val="0"/>
            </a:spcAft>
            <a:buClrTx/>
            <a:buSzTx/>
            <a:buFontTx/>
            <a:buNone/>
            <a:tabLst/>
            <a:defRPr/>
          </a:pPr>
          <a:r>
            <a:rPr lang="en-US" sz="1300" b="1" baseline="0">
              <a:latin typeface="Arial" panose="020B0604020202020204" pitchFamily="34" charset="0"/>
              <a:cs typeface="Arial" panose="020B0604020202020204" pitchFamily="34" charset="0"/>
            </a:rPr>
            <a:t>Altea Empreendimentos</a:t>
          </a:r>
        </a:p>
        <a:p>
          <a:pPr marL="0" marR="0" indent="0" algn="l" defTabSz="914400" eaLnBrk="1" fontAlgn="auto" latinLnBrk="0" hangingPunct="1">
            <a:lnSpc>
              <a:spcPct val="100000"/>
            </a:lnSpc>
            <a:spcBef>
              <a:spcPts val="0"/>
            </a:spcBef>
            <a:spcAft>
              <a:spcPts val="0"/>
            </a:spcAft>
            <a:buClrTx/>
            <a:buSzTx/>
            <a:buFontTx/>
            <a:buNone/>
            <a:tabLst/>
            <a:defRPr/>
          </a:pPr>
          <a:r>
            <a:rPr lang="en-US" sz="1300" b="0" baseline="0">
              <a:latin typeface="Arial" panose="020B0604020202020204" pitchFamily="34" charset="0"/>
              <a:cs typeface="Arial" panose="020B0604020202020204" pitchFamily="34" charset="0"/>
            </a:rPr>
            <a:t>Tem como atividade principal compra e venda, desenvolvimento e operação de atividade de exploração logística, incluindo a </a:t>
          </a:r>
        </a:p>
        <a:p>
          <a:pPr marL="0" marR="0" indent="0" algn="l" defTabSz="914400" eaLnBrk="1" fontAlgn="auto" latinLnBrk="0" hangingPunct="1">
            <a:lnSpc>
              <a:spcPct val="100000"/>
            </a:lnSpc>
            <a:spcBef>
              <a:spcPts val="0"/>
            </a:spcBef>
            <a:spcAft>
              <a:spcPts val="0"/>
            </a:spcAft>
            <a:buClrTx/>
            <a:buSzTx/>
            <a:buFontTx/>
            <a:buNone/>
            <a:tabLst/>
            <a:defRPr/>
          </a:pPr>
          <a:r>
            <a:rPr lang="en-US" sz="1300" b="0" baseline="0">
              <a:latin typeface="Arial" panose="020B0604020202020204" pitchFamily="34" charset="0"/>
              <a:cs typeface="Arial" panose="020B0604020202020204" pitchFamily="34" charset="0"/>
            </a:rPr>
            <a:t>locação de imóveis próprios. Está localizada na sede da companhia, no bairro da Lapa (SP).</a:t>
          </a:r>
        </a:p>
        <a:p>
          <a:pPr marL="0" marR="0" indent="0" algn="l" defTabSz="914400" eaLnBrk="1" fontAlgn="auto" latinLnBrk="0" hangingPunct="1">
            <a:lnSpc>
              <a:spcPct val="100000"/>
            </a:lnSpc>
            <a:spcBef>
              <a:spcPts val="0"/>
            </a:spcBef>
            <a:spcAft>
              <a:spcPts val="0"/>
            </a:spcAft>
            <a:buClrTx/>
            <a:buSzTx/>
            <a:buFontTx/>
            <a:buNone/>
            <a:tabLst/>
            <a:defRPr/>
          </a:pPr>
          <a:endParaRPr lang="en-US" sz="1300" b="0" baseline="0">
            <a:latin typeface="Arial" panose="020B0604020202020204" pitchFamily="34" charset="0"/>
            <a:cs typeface="Arial" panose="020B0604020202020204" pitchFamily="34" charset="0"/>
          </a:endParaRPr>
        </a:p>
        <a:p>
          <a:pPr marL="0" marR="0" indent="0" algn="l" defTabSz="914400" eaLnBrk="1" fontAlgn="auto" latinLnBrk="0" hangingPunct="1">
            <a:lnSpc>
              <a:spcPct val="100000"/>
            </a:lnSpc>
            <a:spcBef>
              <a:spcPts val="0"/>
            </a:spcBef>
            <a:spcAft>
              <a:spcPts val="0"/>
            </a:spcAft>
            <a:buClrTx/>
            <a:buSzTx/>
            <a:buFontTx/>
            <a:buNone/>
            <a:tabLst/>
            <a:defRPr/>
          </a:pPr>
          <a:endParaRPr lang="en-US" sz="1300" b="0" baseline="0">
            <a:latin typeface="Arial" panose="020B0604020202020204" pitchFamily="34" charset="0"/>
            <a:cs typeface="Arial" panose="020B0604020202020204" pitchFamily="34" charset="0"/>
          </a:endParaRPr>
        </a:p>
        <a:p>
          <a:pPr marL="0" marR="0" indent="0" algn="l" defTabSz="914400" eaLnBrk="1" fontAlgn="auto" latinLnBrk="0" hangingPunct="1">
            <a:lnSpc>
              <a:spcPct val="100000"/>
            </a:lnSpc>
            <a:spcBef>
              <a:spcPts val="0"/>
            </a:spcBef>
            <a:spcAft>
              <a:spcPts val="0"/>
            </a:spcAft>
            <a:buClrTx/>
            <a:buSzTx/>
            <a:buFontTx/>
            <a:buNone/>
            <a:tabLst/>
            <a:defRPr/>
          </a:pPr>
          <a:r>
            <a:rPr lang="en-US" sz="1300" b="0" baseline="0">
              <a:latin typeface="Arial" panose="020B0604020202020204" pitchFamily="34" charset="0"/>
              <a:cs typeface="Arial" panose="020B0604020202020204" pitchFamily="34" charset="0"/>
            </a:rPr>
            <a:t>As empresas da Melhoramentos operam preponderantemente no mercado interno, atendendo todo o país.</a:t>
          </a:r>
        </a:p>
        <a:p>
          <a:pPr marL="0" marR="0" indent="0" algn="l" defTabSz="914400" eaLnBrk="1" fontAlgn="auto" latinLnBrk="0" hangingPunct="1">
            <a:lnSpc>
              <a:spcPct val="100000"/>
            </a:lnSpc>
            <a:spcBef>
              <a:spcPts val="0"/>
            </a:spcBef>
            <a:spcAft>
              <a:spcPts val="0"/>
            </a:spcAft>
            <a:buClrTx/>
            <a:buSzTx/>
            <a:buFontTx/>
            <a:buNone/>
            <a:tabLst/>
            <a:defRPr/>
          </a:pPr>
          <a:endParaRPr lang="en-US" sz="1300" b="0" baseline="0">
            <a:latin typeface="Arial" panose="020B0604020202020204" pitchFamily="34" charset="0"/>
            <a:cs typeface="Arial" panose="020B0604020202020204" pitchFamily="34" charset="0"/>
          </a:endParaRPr>
        </a:p>
        <a:p>
          <a:pPr marL="0" marR="0" indent="0" algn="l" defTabSz="914400" eaLnBrk="1" fontAlgn="auto" latinLnBrk="0" hangingPunct="1">
            <a:lnSpc>
              <a:spcPct val="100000"/>
            </a:lnSpc>
            <a:spcBef>
              <a:spcPts val="0"/>
            </a:spcBef>
            <a:spcAft>
              <a:spcPts val="0"/>
            </a:spcAft>
            <a:buClrTx/>
            <a:buSzTx/>
            <a:buFontTx/>
            <a:buNone/>
            <a:tabLst/>
            <a:defRPr/>
          </a:pPr>
          <a:r>
            <a:rPr lang="en-US" sz="1300" b="0" baseline="0">
              <a:latin typeface="Arial" panose="020B0604020202020204" pitchFamily="34" charset="0"/>
              <a:cs typeface="Arial" panose="020B0604020202020204" pitchFamily="34" charset="0"/>
            </a:rPr>
            <a:t> </a:t>
          </a:r>
          <a:endParaRPr lang="en-US" sz="1300" b="0">
            <a:latin typeface="Arial" panose="020B0604020202020204" pitchFamily="34" charset="0"/>
            <a:cs typeface="Arial" panose="020B0604020202020204" pitchFamily="34" charset="0"/>
          </a:endParaRPr>
        </a:p>
      </xdr:txBody>
    </xdr:sp>
    <xdr:clientData/>
  </xdr:twoCellAnchor>
  <xdr:twoCellAnchor editAs="oneCell">
    <xdr:from>
      <xdr:col>0</xdr:col>
      <xdr:colOff>141111</xdr:colOff>
      <xdr:row>0</xdr:row>
      <xdr:rowOff>112889</xdr:rowOff>
    </xdr:from>
    <xdr:to>
      <xdr:col>6</xdr:col>
      <xdr:colOff>82982</xdr:colOff>
      <xdr:row>4</xdr:row>
      <xdr:rowOff>135467</xdr:rowOff>
    </xdr:to>
    <xdr:pic>
      <xdr:nvPicPr>
        <xdr:cNvPr id="10" name="Picture 9">
          <a:extLst>
            <a:ext uri="{FF2B5EF4-FFF2-40B4-BE49-F238E27FC236}">
              <a16:creationId xmlns:a16="http://schemas.microsoft.com/office/drawing/2014/main" id="{79079B45-B437-CE4A-B125-F3C532BD4AF2}"/>
            </a:ext>
          </a:extLst>
        </xdr:cNvPr>
        <xdr:cNvPicPr>
          <a:picLocks noChangeAspect="1"/>
        </xdr:cNvPicPr>
      </xdr:nvPicPr>
      <xdr:blipFill rotWithShape="1">
        <a:blip xmlns:r="http://schemas.openxmlformats.org/officeDocument/2006/relationships" r:embed="rId10"/>
        <a:srcRect t="43056" b="44192"/>
        <a:stretch/>
      </xdr:blipFill>
      <xdr:spPr>
        <a:xfrm>
          <a:off x="141111" y="112889"/>
          <a:ext cx="4937204" cy="812800"/>
        </a:xfrm>
        <a:prstGeom prst="rect">
          <a:avLst/>
        </a:prstGeom>
      </xdr:spPr>
    </xdr:pic>
    <xdr:clientData/>
  </xdr:twoCellAnchor>
  <xdr:twoCellAnchor editAs="oneCell">
    <xdr:from>
      <xdr:col>0</xdr:col>
      <xdr:colOff>0</xdr:colOff>
      <xdr:row>6</xdr:row>
      <xdr:rowOff>0</xdr:rowOff>
    </xdr:from>
    <xdr:to>
      <xdr:col>2</xdr:col>
      <xdr:colOff>0</xdr:colOff>
      <xdr:row>27</xdr:row>
      <xdr:rowOff>117475</xdr:rowOff>
    </xdr:to>
    <xdr:pic>
      <xdr:nvPicPr>
        <xdr:cNvPr id="11" name="Picture 10">
          <a:extLst>
            <a:ext uri="{FF2B5EF4-FFF2-40B4-BE49-F238E27FC236}">
              <a16:creationId xmlns:a16="http://schemas.microsoft.com/office/drawing/2014/main" id="{2467C349-2577-E94A-9816-EE38DF0F3CA0}"/>
            </a:ext>
          </a:extLst>
        </xdr:cNvPr>
        <xdr:cNvPicPr>
          <a:picLocks noChangeAspect="1"/>
        </xdr:cNvPicPr>
      </xdr:nvPicPr>
      <xdr:blipFill rotWithShape="1">
        <a:blip xmlns:r="http://schemas.openxmlformats.org/officeDocument/2006/relationships" r:embed="rId11"/>
        <a:srcRect l="27273" b="11250"/>
        <a:stretch/>
      </xdr:blipFill>
      <xdr:spPr>
        <a:xfrm rot="10800000">
          <a:off x="0" y="1598789"/>
          <a:ext cx="1651000" cy="451167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14</xdr:col>
      <xdr:colOff>101600</xdr:colOff>
      <xdr:row>2</xdr:row>
      <xdr:rowOff>50800</xdr:rowOff>
    </xdr:from>
    <xdr:to>
      <xdr:col>14</xdr:col>
      <xdr:colOff>673100</xdr:colOff>
      <xdr:row>5</xdr:row>
      <xdr:rowOff>12700</xdr:rowOff>
    </xdr:to>
    <xdr:pic>
      <xdr:nvPicPr>
        <xdr:cNvPr id="2" name="Graphic 1" descr="Home with solid fill">
          <a:hlinkClick xmlns:r="http://schemas.openxmlformats.org/officeDocument/2006/relationships" r:id="rId1"/>
          <a:extLst>
            <a:ext uri="{FF2B5EF4-FFF2-40B4-BE49-F238E27FC236}">
              <a16:creationId xmlns:a16="http://schemas.microsoft.com/office/drawing/2014/main" id="{CE538089-AA8B-CA4E-87FE-64E9D1D8F789}"/>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16598900" y="457200"/>
          <a:ext cx="571500" cy="571500"/>
        </a:xfrm>
        <a:prstGeom prst="rect">
          <a:avLst/>
        </a:prstGeom>
      </xdr:spPr>
    </xdr:pic>
    <xdr:clientData/>
  </xdr:twoCellAnchor>
  <xdr:twoCellAnchor editAs="oneCell">
    <xdr:from>
      <xdr:col>13</xdr:col>
      <xdr:colOff>330200</xdr:colOff>
      <xdr:row>2</xdr:row>
      <xdr:rowOff>76200</xdr:rowOff>
    </xdr:from>
    <xdr:to>
      <xdr:col>14</xdr:col>
      <xdr:colOff>25400</xdr:colOff>
      <xdr:row>4</xdr:row>
      <xdr:rowOff>190500</xdr:rowOff>
    </xdr:to>
    <xdr:pic>
      <xdr:nvPicPr>
        <xdr:cNvPr id="3" name="Graphic 2" descr="List with solid fill">
          <a:hlinkClick xmlns:r="http://schemas.openxmlformats.org/officeDocument/2006/relationships" r:id="rId4"/>
          <a:extLst>
            <a:ext uri="{FF2B5EF4-FFF2-40B4-BE49-F238E27FC236}">
              <a16:creationId xmlns:a16="http://schemas.microsoft.com/office/drawing/2014/main" id="{53FDD5CD-A081-DE44-9E82-6D61316F1D35}"/>
            </a:ext>
          </a:extLst>
        </xdr:cNvPr>
        <xdr:cNvPicPr>
          <a:picLocks noChangeAspect="1"/>
        </xdr:cNvPicPr>
      </xdr:nvPicPr>
      <xdr:blipFill>
        <a:blip xmlns:r="http://schemas.openxmlformats.org/officeDocument/2006/relationships" r:embed="rId5">
          <a:extLst>
            <a:ext uri="{96DAC541-7B7A-43D3-8B79-37D633B846F1}">
              <asvg:svgBlip xmlns:asvg="http://schemas.microsoft.com/office/drawing/2016/SVG/main" r:embed="rId6"/>
            </a:ext>
          </a:extLst>
        </a:blip>
        <a:stretch>
          <a:fillRect/>
        </a:stretch>
      </xdr:blipFill>
      <xdr:spPr>
        <a:xfrm>
          <a:off x="16002000" y="482600"/>
          <a:ext cx="520700" cy="520700"/>
        </a:xfrm>
        <a:prstGeom prst="rect">
          <a:avLst/>
        </a:prstGeom>
      </xdr:spPr>
    </xdr:pic>
    <xdr:clientData/>
  </xdr:twoCellAnchor>
  <xdr:twoCellAnchor editAs="oneCell">
    <xdr:from>
      <xdr:col>9</xdr:col>
      <xdr:colOff>666863</xdr:colOff>
      <xdr:row>10</xdr:row>
      <xdr:rowOff>12700</xdr:rowOff>
    </xdr:from>
    <xdr:to>
      <xdr:col>14</xdr:col>
      <xdr:colOff>692944</xdr:colOff>
      <xdr:row>20</xdr:row>
      <xdr:rowOff>190500</xdr:rowOff>
    </xdr:to>
    <xdr:pic>
      <xdr:nvPicPr>
        <xdr:cNvPr id="5" name="Picture 4">
          <a:extLst>
            <a:ext uri="{FF2B5EF4-FFF2-40B4-BE49-F238E27FC236}">
              <a16:creationId xmlns:a16="http://schemas.microsoft.com/office/drawing/2014/main" id="{1D15938D-B665-5ECE-BFAE-BC9E769D00E4}"/>
            </a:ext>
          </a:extLst>
        </xdr:cNvPr>
        <xdr:cNvPicPr>
          <a:picLocks noChangeAspect="1"/>
        </xdr:cNvPicPr>
      </xdr:nvPicPr>
      <xdr:blipFill>
        <a:blip xmlns:r="http://schemas.openxmlformats.org/officeDocument/2006/relationships" r:embed="rId7"/>
        <a:stretch>
          <a:fillRect/>
        </a:stretch>
      </xdr:blipFill>
      <xdr:spPr>
        <a:xfrm>
          <a:off x="13036663" y="2451100"/>
          <a:ext cx="4153581" cy="2819400"/>
        </a:xfrm>
        <a:prstGeom prst="rect">
          <a:avLst/>
        </a:prstGeom>
      </xdr:spPr>
    </xdr:pic>
    <xdr:clientData/>
  </xdr:twoCellAnchor>
  <xdr:twoCellAnchor editAs="oneCell">
    <xdr:from>
      <xdr:col>0</xdr:col>
      <xdr:colOff>77611</xdr:colOff>
      <xdr:row>0</xdr:row>
      <xdr:rowOff>114300</xdr:rowOff>
    </xdr:from>
    <xdr:to>
      <xdr:col>2</xdr:col>
      <xdr:colOff>3321482</xdr:colOff>
      <xdr:row>4</xdr:row>
      <xdr:rowOff>136878</xdr:rowOff>
    </xdr:to>
    <xdr:pic>
      <xdr:nvPicPr>
        <xdr:cNvPr id="6" name="Picture 5">
          <a:extLst>
            <a:ext uri="{FF2B5EF4-FFF2-40B4-BE49-F238E27FC236}">
              <a16:creationId xmlns:a16="http://schemas.microsoft.com/office/drawing/2014/main" id="{D0E0E943-5C39-8041-B29B-F9005A402260}"/>
            </a:ext>
          </a:extLst>
        </xdr:cNvPr>
        <xdr:cNvPicPr>
          <a:picLocks noChangeAspect="1"/>
        </xdr:cNvPicPr>
      </xdr:nvPicPr>
      <xdr:blipFill rotWithShape="1">
        <a:blip xmlns:r="http://schemas.openxmlformats.org/officeDocument/2006/relationships" r:embed="rId8"/>
        <a:srcRect t="43056" b="44192"/>
        <a:stretch/>
      </xdr:blipFill>
      <xdr:spPr>
        <a:xfrm>
          <a:off x="77611" y="114300"/>
          <a:ext cx="4894871" cy="835378"/>
        </a:xfrm>
        <a:prstGeom prst="rect">
          <a:avLst/>
        </a:prstGeom>
      </xdr:spPr>
    </xdr:pic>
    <xdr:clientData/>
  </xdr:twoCellAnchor>
  <xdr:twoCellAnchor editAs="oneCell">
    <xdr:from>
      <xdr:col>0</xdr:col>
      <xdr:colOff>0</xdr:colOff>
      <xdr:row>5</xdr:row>
      <xdr:rowOff>179211</xdr:rowOff>
    </xdr:from>
    <xdr:to>
      <xdr:col>2</xdr:col>
      <xdr:colOff>0</xdr:colOff>
      <xdr:row>22</xdr:row>
      <xdr:rowOff>118886</xdr:rowOff>
    </xdr:to>
    <xdr:pic>
      <xdr:nvPicPr>
        <xdr:cNvPr id="7" name="Picture 6">
          <a:extLst>
            <a:ext uri="{FF2B5EF4-FFF2-40B4-BE49-F238E27FC236}">
              <a16:creationId xmlns:a16="http://schemas.microsoft.com/office/drawing/2014/main" id="{6E575C13-259F-8742-B35B-FC477892ECC2}"/>
            </a:ext>
          </a:extLst>
        </xdr:cNvPr>
        <xdr:cNvPicPr>
          <a:picLocks noChangeAspect="1"/>
        </xdr:cNvPicPr>
      </xdr:nvPicPr>
      <xdr:blipFill rotWithShape="1">
        <a:blip xmlns:r="http://schemas.openxmlformats.org/officeDocument/2006/relationships" r:embed="rId9"/>
        <a:srcRect l="27273" b="11250"/>
        <a:stretch/>
      </xdr:blipFill>
      <xdr:spPr>
        <a:xfrm rot="10800000">
          <a:off x="0" y="1601611"/>
          <a:ext cx="1651000" cy="451167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17</xdr:col>
      <xdr:colOff>117655</xdr:colOff>
      <xdr:row>0</xdr:row>
      <xdr:rowOff>169174</xdr:rowOff>
    </xdr:from>
    <xdr:to>
      <xdr:col>17</xdr:col>
      <xdr:colOff>689155</xdr:colOff>
      <xdr:row>3</xdr:row>
      <xdr:rowOff>129636</xdr:rowOff>
    </xdr:to>
    <xdr:pic>
      <xdr:nvPicPr>
        <xdr:cNvPr id="2" name="Graphic 1" descr="Home with solid fill">
          <a:hlinkClick xmlns:r="http://schemas.openxmlformats.org/officeDocument/2006/relationships" r:id="rId1"/>
          <a:extLst>
            <a:ext uri="{FF2B5EF4-FFF2-40B4-BE49-F238E27FC236}">
              <a16:creationId xmlns:a16="http://schemas.microsoft.com/office/drawing/2014/main" id="{AC201321-76A7-2F41-830B-1270EF5D4E39}"/>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14151155" y="169174"/>
          <a:ext cx="571500" cy="570062"/>
        </a:xfrm>
        <a:prstGeom prst="rect">
          <a:avLst/>
        </a:prstGeom>
      </xdr:spPr>
    </xdr:pic>
    <xdr:clientData/>
  </xdr:twoCellAnchor>
  <xdr:twoCellAnchor editAs="oneCell">
    <xdr:from>
      <xdr:col>16</xdr:col>
      <xdr:colOff>312228</xdr:colOff>
      <xdr:row>0</xdr:row>
      <xdr:rowOff>175644</xdr:rowOff>
    </xdr:from>
    <xdr:to>
      <xdr:col>17</xdr:col>
      <xdr:colOff>7428</xdr:colOff>
      <xdr:row>3</xdr:row>
      <xdr:rowOff>85785</xdr:rowOff>
    </xdr:to>
    <xdr:pic>
      <xdr:nvPicPr>
        <xdr:cNvPr id="3" name="Graphic 2" descr="List with solid fill">
          <a:hlinkClick xmlns:r="http://schemas.openxmlformats.org/officeDocument/2006/relationships" r:id="rId4"/>
          <a:extLst>
            <a:ext uri="{FF2B5EF4-FFF2-40B4-BE49-F238E27FC236}">
              <a16:creationId xmlns:a16="http://schemas.microsoft.com/office/drawing/2014/main" id="{B7289E52-DA62-3F40-96D1-406514E353AE}"/>
            </a:ext>
          </a:extLst>
        </xdr:cNvPr>
        <xdr:cNvPicPr>
          <a:picLocks noChangeAspect="1"/>
        </xdr:cNvPicPr>
      </xdr:nvPicPr>
      <xdr:blipFill>
        <a:blip xmlns:r="http://schemas.openxmlformats.org/officeDocument/2006/relationships" r:embed="rId5">
          <a:extLst>
            <a:ext uri="{96DAC541-7B7A-43D3-8B79-37D633B846F1}">
              <asvg:svgBlip xmlns:asvg="http://schemas.microsoft.com/office/drawing/2016/SVG/main" r:embed="rId6"/>
            </a:ext>
          </a:extLst>
        </a:blip>
        <a:stretch>
          <a:fillRect/>
        </a:stretch>
      </xdr:blipFill>
      <xdr:spPr>
        <a:xfrm>
          <a:off x="13520228" y="175644"/>
          <a:ext cx="520700" cy="519741"/>
        </a:xfrm>
        <a:prstGeom prst="rect">
          <a:avLst/>
        </a:prstGeom>
      </xdr:spPr>
    </xdr:pic>
    <xdr:clientData/>
  </xdr:twoCellAnchor>
  <xdr:twoCellAnchor>
    <xdr:from>
      <xdr:col>2</xdr:col>
      <xdr:colOff>479245</xdr:colOff>
      <xdr:row>28</xdr:row>
      <xdr:rowOff>1623</xdr:rowOff>
    </xdr:from>
    <xdr:to>
      <xdr:col>17</xdr:col>
      <xdr:colOff>203679</xdr:colOff>
      <xdr:row>38</xdr:row>
      <xdr:rowOff>28575</xdr:rowOff>
    </xdr:to>
    <xdr:sp macro="" textlink="">
      <xdr:nvSpPr>
        <xdr:cNvPr id="104" name="TextBox 3">
          <a:extLst>
            <a:ext uri="{FF2B5EF4-FFF2-40B4-BE49-F238E27FC236}">
              <a16:creationId xmlns:a16="http://schemas.microsoft.com/office/drawing/2014/main" id="{3B52C235-A75C-3F8F-0230-1247954121D3}"/>
            </a:ext>
          </a:extLst>
        </xdr:cNvPr>
        <xdr:cNvSpPr txBox="1"/>
      </xdr:nvSpPr>
      <xdr:spPr>
        <a:xfrm>
          <a:off x="2136595" y="5935698"/>
          <a:ext cx="12154559" cy="2027202"/>
        </a:xfrm>
        <a:prstGeom prst="rect">
          <a:avLst/>
        </a:prstGeom>
        <a:solidFill>
          <a:srgbClr val="0B6520">
            <a:alpha val="29804"/>
          </a:srgb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300" b="1">
              <a:latin typeface="Arial" panose="020B0604020202020204" pitchFamily="34" charset="0"/>
              <a:cs typeface="Arial" panose="020B0604020202020204" pitchFamily="34" charset="0"/>
            </a:rPr>
            <a:t>1. Comitê de Finanças, Auditoria, Risco e Compliance (CFIN)</a:t>
          </a:r>
        </a:p>
        <a:p>
          <a:r>
            <a:rPr lang="en-US" sz="1300">
              <a:latin typeface="Arial" panose="020B0604020202020204" pitchFamily="34" charset="0"/>
              <a:cs typeface="Arial" panose="020B0604020202020204" pitchFamily="34" charset="0"/>
            </a:rPr>
            <a:t>Recomenda ao Conselho temas relacionados à ética e integridade, orçamento, gestão de riscos, estratégias financeiras e decisões que possam ter impacto significativo na gestão e na eficiência financeira da Companhia.</a:t>
          </a:r>
        </a:p>
        <a:p>
          <a:r>
            <a:rPr lang="en-US" sz="1300" b="1">
              <a:latin typeface="Arial" panose="020B0604020202020204" pitchFamily="34" charset="0"/>
              <a:cs typeface="Arial" panose="020B0604020202020204" pitchFamily="34" charset="0"/>
            </a:rPr>
            <a:t>Coordenador: </a:t>
          </a:r>
          <a:r>
            <a:rPr lang="en-US" sz="1300">
              <a:latin typeface="Arial" panose="020B0604020202020204" pitchFamily="34" charset="0"/>
              <a:cs typeface="Arial" panose="020B0604020202020204" pitchFamily="34" charset="0"/>
            </a:rPr>
            <a:t>Thibaud Lecuyer</a:t>
          </a:r>
        </a:p>
        <a:p>
          <a:endParaRPr lang="en-US" sz="1300">
            <a:latin typeface="Arial" panose="020B0604020202020204" pitchFamily="34" charset="0"/>
            <a:cs typeface="Arial" panose="020B0604020202020204" pitchFamily="34" charset="0"/>
          </a:endParaRPr>
        </a:p>
        <a:p>
          <a:r>
            <a:rPr lang="en-US" sz="1300" b="1">
              <a:latin typeface="Arial" panose="020B0604020202020204" pitchFamily="34" charset="0"/>
              <a:cs typeface="Arial" panose="020B0604020202020204" pitchFamily="34" charset="0"/>
            </a:rPr>
            <a:t>2. Comitê de Pessoas, Governança e Sustentabilidade (CPES) </a:t>
          </a:r>
        </a:p>
        <a:p>
          <a:r>
            <a:rPr lang="en-US" sz="1300">
              <a:latin typeface="Arial" panose="020B0604020202020204" pitchFamily="34" charset="0"/>
              <a:cs typeface="Arial" panose="020B0604020202020204" pitchFamily="34" charset="0"/>
            </a:rPr>
            <a:t>É responsável por recomendar políticas de desenvolvimento de pessoas, diversidade, recrutamento e seleção, treinamento, remuneração, sucessão, incentivos e benefícios, retenção de talentos e avaliações de desempenho. Também zela para que a Companhia mantenha </a:t>
          </a:r>
          <a:r>
            <a:rPr lang="en-US" sz="1300" strike="noStrike">
              <a:solidFill>
                <a:schemeClr val="tx1"/>
              </a:solidFill>
              <a:latin typeface="Arial" panose="020B0604020202020204" pitchFamily="34" charset="0"/>
              <a:cs typeface="Arial" panose="020B0604020202020204" pitchFamily="34" charset="0"/>
            </a:rPr>
            <a:t>o </a:t>
          </a:r>
          <a:r>
            <a:rPr lang="en-US" sz="1300" strike="noStrike" baseline="0">
              <a:solidFill>
                <a:schemeClr val="tx1"/>
              </a:solidFill>
              <a:latin typeface="Arial" panose="020B0604020202020204" pitchFamily="34" charset="0"/>
              <a:cs typeface="Arial" panose="020B0604020202020204" pitchFamily="34" charset="0"/>
            </a:rPr>
            <a:t>compromisso </a:t>
          </a:r>
          <a:r>
            <a:rPr lang="en-US" sz="1300">
              <a:latin typeface="Arial" panose="020B0604020202020204" pitchFamily="34" charset="0"/>
              <a:cs typeface="Arial" panose="020B0604020202020204" pitchFamily="34" charset="0"/>
            </a:rPr>
            <a:t>com uma gestão orientada por princípios ESG (Environmental, Social, Governance). </a:t>
          </a:r>
        </a:p>
        <a:p>
          <a:pPr marL="0" marR="0" indent="0" defTabSz="914400" eaLnBrk="1" fontAlgn="auto" latinLnBrk="0" hangingPunct="1">
            <a:lnSpc>
              <a:spcPct val="100000"/>
            </a:lnSpc>
            <a:spcBef>
              <a:spcPts val="0"/>
            </a:spcBef>
            <a:spcAft>
              <a:spcPts val="0"/>
            </a:spcAft>
            <a:buClrTx/>
            <a:buSzTx/>
            <a:buFontTx/>
            <a:buNone/>
            <a:tabLst/>
            <a:defRPr/>
          </a:pPr>
          <a:r>
            <a:rPr lang="en-US" sz="1300" b="1">
              <a:latin typeface="Arial" panose="020B0604020202020204" pitchFamily="34" charset="0"/>
              <a:cs typeface="Arial" panose="020B0604020202020204" pitchFamily="34" charset="0"/>
            </a:rPr>
            <a:t>Coordenador</a:t>
          </a:r>
          <a:r>
            <a:rPr lang="en-US" sz="1300">
              <a:latin typeface="Arial" panose="020B0604020202020204" pitchFamily="34" charset="0"/>
              <a:cs typeface="Arial" panose="020B0604020202020204" pitchFamily="34" charset="0"/>
            </a:rPr>
            <a:t>: </a:t>
          </a:r>
          <a:r>
            <a:rPr lang="en-US" sz="1300">
              <a:solidFill>
                <a:sysClr val="windowText" lastClr="000000"/>
              </a:solidFill>
              <a:latin typeface="Arial" panose="020B0604020202020204" pitchFamily="34" charset="0"/>
              <a:cs typeface="Arial" panose="020B0604020202020204" pitchFamily="34" charset="0"/>
            </a:rPr>
            <a:t>Antonio Joaquim de Oliveira</a:t>
          </a:r>
        </a:p>
        <a:p>
          <a:endParaRPr lang="en-US" sz="1100"/>
        </a:p>
      </xdr:txBody>
    </xdr:sp>
    <xdr:clientData/>
  </xdr:twoCellAnchor>
  <xdr:twoCellAnchor>
    <xdr:from>
      <xdr:col>15</xdr:col>
      <xdr:colOff>269237</xdr:colOff>
      <xdr:row>92</xdr:row>
      <xdr:rowOff>95216</xdr:rowOff>
    </xdr:from>
    <xdr:to>
      <xdr:col>17</xdr:col>
      <xdr:colOff>560120</xdr:colOff>
      <xdr:row>97</xdr:row>
      <xdr:rowOff>17701</xdr:rowOff>
    </xdr:to>
    <xdr:grpSp>
      <xdr:nvGrpSpPr>
        <xdr:cNvPr id="9" name="Group 8">
          <a:extLst>
            <a:ext uri="{FF2B5EF4-FFF2-40B4-BE49-F238E27FC236}">
              <a16:creationId xmlns:a16="http://schemas.microsoft.com/office/drawing/2014/main" id="{6A4BD925-C969-F194-72AC-E1C25AADBA70}"/>
            </a:ext>
          </a:extLst>
        </xdr:cNvPr>
        <xdr:cNvGrpSpPr/>
      </xdr:nvGrpSpPr>
      <xdr:grpSpPr>
        <a:xfrm>
          <a:off x="12699362" y="18316541"/>
          <a:ext cx="1951408" cy="922610"/>
          <a:chOff x="12880337" y="20935916"/>
          <a:chExt cx="1941883" cy="938485"/>
        </a:xfrm>
      </xdr:grpSpPr>
      <xdr:pic>
        <xdr:nvPicPr>
          <xdr:cNvPr id="5" name="Picture 4">
            <a:extLst>
              <a:ext uri="{FF2B5EF4-FFF2-40B4-BE49-F238E27FC236}">
                <a16:creationId xmlns:a16="http://schemas.microsoft.com/office/drawing/2014/main" id="{BE0F3FFD-CA64-CB7D-44FC-5EDD69367904}"/>
              </a:ext>
            </a:extLst>
          </xdr:cNvPr>
          <xdr:cNvPicPr>
            <a:picLocks noChangeAspect="1"/>
          </xdr:cNvPicPr>
        </xdr:nvPicPr>
        <xdr:blipFill>
          <a:blip xmlns:r="http://schemas.openxmlformats.org/officeDocument/2006/relationships" r:embed="rId7"/>
          <a:stretch>
            <a:fillRect/>
          </a:stretch>
        </xdr:blipFill>
        <xdr:spPr>
          <a:xfrm>
            <a:off x="12880337" y="20936240"/>
            <a:ext cx="934558" cy="938161"/>
          </a:xfrm>
          <a:prstGeom prst="rect">
            <a:avLst/>
          </a:prstGeom>
        </xdr:spPr>
      </xdr:pic>
      <xdr:pic>
        <xdr:nvPicPr>
          <xdr:cNvPr id="7" name="Picture 6">
            <a:extLst>
              <a:ext uri="{FF2B5EF4-FFF2-40B4-BE49-F238E27FC236}">
                <a16:creationId xmlns:a16="http://schemas.microsoft.com/office/drawing/2014/main" id="{9BEF9999-2C74-9A81-2764-52370A762A1A}"/>
              </a:ext>
            </a:extLst>
          </xdr:cNvPr>
          <xdr:cNvPicPr>
            <a:picLocks noChangeAspect="1"/>
          </xdr:cNvPicPr>
        </xdr:nvPicPr>
        <xdr:blipFill>
          <a:blip xmlns:r="http://schemas.openxmlformats.org/officeDocument/2006/relationships" r:embed="rId8"/>
          <a:stretch>
            <a:fillRect/>
          </a:stretch>
        </xdr:blipFill>
        <xdr:spPr>
          <a:xfrm>
            <a:off x="13890203" y="20935916"/>
            <a:ext cx="932017" cy="938161"/>
          </a:xfrm>
          <a:prstGeom prst="rect">
            <a:avLst/>
          </a:prstGeom>
        </xdr:spPr>
      </xdr:pic>
    </xdr:grpSp>
    <xdr:clientData/>
  </xdr:twoCellAnchor>
  <xdr:twoCellAnchor editAs="oneCell">
    <xdr:from>
      <xdr:col>4</xdr:col>
      <xdr:colOff>307478</xdr:colOff>
      <xdr:row>48</xdr:row>
      <xdr:rowOff>89458</xdr:rowOff>
    </xdr:from>
    <xdr:to>
      <xdr:col>15</xdr:col>
      <xdr:colOff>393700</xdr:colOff>
      <xdr:row>73</xdr:row>
      <xdr:rowOff>152399</xdr:rowOff>
    </xdr:to>
    <xdr:pic>
      <xdr:nvPicPr>
        <xdr:cNvPr id="8" name="Picture 7">
          <a:extLst>
            <a:ext uri="{FF2B5EF4-FFF2-40B4-BE49-F238E27FC236}">
              <a16:creationId xmlns:a16="http://schemas.microsoft.com/office/drawing/2014/main" id="{C2EAF66F-7987-8797-6B49-97C02B72F1DA}"/>
            </a:ext>
          </a:extLst>
        </xdr:cNvPr>
        <xdr:cNvPicPr>
          <a:picLocks noChangeAspect="1"/>
        </xdr:cNvPicPr>
      </xdr:nvPicPr>
      <xdr:blipFill rotWithShape="1">
        <a:blip xmlns:r="http://schemas.openxmlformats.org/officeDocument/2006/relationships" r:embed="rId9"/>
        <a:srcRect l="2777" t="8231" r="4412" b="6909"/>
        <a:stretch>
          <a:fillRect/>
        </a:stretch>
      </xdr:blipFill>
      <xdr:spPr>
        <a:xfrm>
          <a:off x="3609478" y="10185958"/>
          <a:ext cx="9166722" cy="4825441"/>
        </a:xfrm>
        <a:prstGeom prst="rect">
          <a:avLst/>
        </a:prstGeom>
      </xdr:spPr>
    </xdr:pic>
    <xdr:clientData/>
  </xdr:twoCellAnchor>
  <xdr:twoCellAnchor editAs="oneCell">
    <xdr:from>
      <xdr:col>0</xdr:col>
      <xdr:colOff>42333</xdr:colOff>
      <xdr:row>0</xdr:row>
      <xdr:rowOff>173567</xdr:rowOff>
    </xdr:from>
    <xdr:to>
      <xdr:col>5</xdr:col>
      <xdr:colOff>774426</xdr:colOff>
      <xdr:row>5</xdr:row>
      <xdr:rowOff>15523</xdr:rowOff>
    </xdr:to>
    <xdr:pic>
      <xdr:nvPicPr>
        <xdr:cNvPr id="4" name="Picture 3">
          <a:extLst>
            <a:ext uri="{FF2B5EF4-FFF2-40B4-BE49-F238E27FC236}">
              <a16:creationId xmlns:a16="http://schemas.microsoft.com/office/drawing/2014/main" id="{A7D8D1BF-190A-1248-BF05-57A8E1AE2B87}"/>
            </a:ext>
          </a:extLst>
        </xdr:cNvPr>
        <xdr:cNvPicPr>
          <a:picLocks noChangeAspect="1"/>
        </xdr:cNvPicPr>
      </xdr:nvPicPr>
      <xdr:blipFill rotWithShape="1">
        <a:blip xmlns:r="http://schemas.openxmlformats.org/officeDocument/2006/relationships" r:embed="rId10"/>
        <a:srcRect t="43056" b="44192"/>
        <a:stretch/>
      </xdr:blipFill>
      <xdr:spPr>
        <a:xfrm>
          <a:off x="42333" y="173567"/>
          <a:ext cx="4859593" cy="857956"/>
        </a:xfrm>
        <a:prstGeom prst="rect">
          <a:avLst/>
        </a:prstGeom>
      </xdr:spPr>
    </xdr:pic>
    <xdr:clientData/>
  </xdr:twoCellAnchor>
  <xdr:twoCellAnchor editAs="oneCell">
    <xdr:from>
      <xdr:col>0</xdr:col>
      <xdr:colOff>0</xdr:colOff>
      <xdr:row>6</xdr:row>
      <xdr:rowOff>9877</xdr:rowOff>
    </xdr:from>
    <xdr:to>
      <xdr:col>1</xdr:col>
      <xdr:colOff>818444</xdr:colOff>
      <xdr:row>28</xdr:row>
      <xdr:rowOff>79375</xdr:rowOff>
    </xdr:to>
    <xdr:pic>
      <xdr:nvPicPr>
        <xdr:cNvPr id="10" name="Picture 9">
          <a:extLst>
            <a:ext uri="{FF2B5EF4-FFF2-40B4-BE49-F238E27FC236}">
              <a16:creationId xmlns:a16="http://schemas.microsoft.com/office/drawing/2014/main" id="{F9C56D92-7158-764A-ACFA-723F19741254}"/>
            </a:ext>
          </a:extLst>
        </xdr:cNvPr>
        <xdr:cNvPicPr>
          <a:picLocks noChangeAspect="1"/>
        </xdr:cNvPicPr>
      </xdr:nvPicPr>
      <xdr:blipFill rotWithShape="1">
        <a:blip xmlns:r="http://schemas.openxmlformats.org/officeDocument/2006/relationships" r:embed="rId11"/>
        <a:srcRect l="27273" b="11250"/>
        <a:stretch/>
      </xdr:blipFill>
      <xdr:spPr>
        <a:xfrm rot="10800000">
          <a:off x="0" y="1635477"/>
          <a:ext cx="1643944" cy="4577998"/>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17</xdr:col>
      <xdr:colOff>241300</xdr:colOff>
      <xdr:row>1</xdr:row>
      <xdr:rowOff>177800</xdr:rowOff>
    </xdr:from>
    <xdr:to>
      <xdr:col>17</xdr:col>
      <xdr:colOff>812800</xdr:colOff>
      <xdr:row>4</xdr:row>
      <xdr:rowOff>139700</xdr:rowOff>
    </xdr:to>
    <xdr:pic>
      <xdr:nvPicPr>
        <xdr:cNvPr id="3" name="Graphic 2" descr="Home with solid fill">
          <a:hlinkClick xmlns:r="http://schemas.openxmlformats.org/officeDocument/2006/relationships" r:id="rId1"/>
          <a:extLst>
            <a:ext uri="{FF2B5EF4-FFF2-40B4-BE49-F238E27FC236}">
              <a16:creationId xmlns:a16="http://schemas.microsoft.com/office/drawing/2014/main" id="{3DF38967-82F6-7543-B104-2639A76CD133}"/>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14274800" y="787400"/>
          <a:ext cx="571500" cy="571500"/>
        </a:xfrm>
        <a:prstGeom prst="rect">
          <a:avLst/>
        </a:prstGeom>
      </xdr:spPr>
    </xdr:pic>
    <xdr:clientData/>
  </xdr:twoCellAnchor>
  <xdr:twoCellAnchor editAs="oneCell">
    <xdr:from>
      <xdr:col>16</xdr:col>
      <xdr:colOff>495300</xdr:colOff>
      <xdr:row>2</xdr:row>
      <xdr:rowOff>0</xdr:rowOff>
    </xdr:from>
    <xdr:to>
      <xdr:col>17</xdr:col>
      <xdr:colOff>190500</xdr:colOff>
      <xdr:row>4</xdr:row>
      <xdr:rowOff>114300</xdr:rowOff>
    </xdr:to>
    <xdr:pic>
      <xdr:nvPicPr>
        <xdr:cNvPr id="4" name="Graphic 3" descr="List with solid fill">
          <a:hlinkClick xmlns:r="http://schemas.openxmlformats.org/officeDocument/2006/relationships" r:id="rId4"/>
          <a:extLst>
            <a:ext uri="{FF2B5EF4-FFF2-40B4-BE49-F238E27FC236}">
              <a16:creationId xmlns:a16="http://schemas.microsoft.com/office/drawing/2014/main" id="{18D8282F-C43F-5D4B-B0CA-D2DABFDE09C0}"/>
            </a:ext>
          </a:extLst>
        </xdr:cNvPr>
        <xdr:cNvPicPr>
          <a:picLocks noChangeAspect="1"/>
        </xdr:cNvPicPr>
      </xdr:nvPicPr>
      <xdr:blipFill>
        <a:blip xmlns:r="http://schemas.openxmlformats.org/officeDocument/2006/relationships" r:embed="rId5">
          <a:extLst>
            <a:ext uri="{96DAC541-7B7A-43D3-8B79-37D633B846F1}">
              <asvg:svgBlip xmlns:asvg="http://schemas.microsoft.com/office/drawing/2016/SVG/main" r:embed="rId6"/>
            </a:ext>
          </a:extLst>
        </a:blip>
        <a:stretch>
          <a:fillRect/>
        </a:stretch>
      </xdr:blipFill>
      <xdr:spPr>
        <a:xfrm>
          <a:off x="13703300" y="812800"/>
          <a:ext cx="520700" cy="520700"/>
        </a:xfrm>
        <a:prstGeom prst="rect">
          <a:avLst/>
        </a:prstGeom>
      </xdr:spPr>
    </xdr:pic>
    <xdr:clientData/>
  </xdr:twoCellAnchor>
  <xdr:twoCellAnchor>
    <xdr:from>
      <xdr:col>3</xdr:col>
      <xdr:colOff>80767</xdr:colOff>
      <xdr:row>22</xdr:row>
      <xdr:rowOff>203056</xdr:rowOff>
    </xdr:from>
    <xdr:to>
      <xdr:col>14</xdr:col>
      <xdr:colOff>600040</xdr:colOff>
      <xdr:row>29</xdr:row>
      <xdr:rowOff>190500</xdr:rowOff>
    </xdr:to>
    <xdr:sp macro="" textlink="">
      <xdr:nvSpPr>
        <xdr:cNvPr id="6" name="TextBox 5">
          <a:extLst>
            <a:ext uri="{FF2B5EF4-FFF2-40B4-BE49-F238E27FC236}">
              <a16:creationId xmlns:a16="http://schemas.microsoft.com/office/drawing/2014/main" id="{DC10E35F-11CC-11F2-33E1-A6A651EDA681}"/>
            </a:ext>
          </a:extLst>
        </xdr:cNvPr>
        <xdr:cNvSpPr txBox="1"/>
      </xdr:nvSpPr>
      <xdr:spPr>
        <a:xfrm>
          <a:off x="2557267" y="6133956"/>
          <a:ext cx="9599773" cy="1409844"/>
        </a:xfrm>
        <a:prstGeom prst="rect">
          <a:avLst/>
        </a:prstGeom>
        <a:solidFill>
          <a:srgbClr val="F1F3CB">
            <a:alpha val="35184"/>
          </a:srgb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a:solidFill>
                <a:schemeClr val="tx1"/>
              </a:solidFill>
              <a:latin typeface="Arial" panose="020B0604020202020204" pitchFamily="34" charset="0"/>
              <a:cs typeface="Arial" panose="020B0604020202020204" pitchFamily="34" charset="0"/>
            </a:rPr>
            <a:t>Engajamento com stakeholders</a:t>
          </a:r>
          <a:endParaRPr lang="en-US" sz="1400">
            <a:solidFill>
              <a:schemeClr val="tx1"/>
            </a:solidFill>
            <a:latin typeface="Arial" panose="020B0604020202020204" pitchFamily="34" charset="0"/>
            <a:cs typeface="Arial" panose="020B0604020202020204" pitchFamily="34" charset="0"/>
          </a:endParaRPr>
        </a:p>
        <a:p>
          <a:r>
            <a:rPr lang="en-US" sz="1400">
              <a:solidFill>
                <a:schemeClr val="tx1"/>
              </a:solidFill>
              <a:latin typeface="Arial" panose="020B0604020202020204" pitchFamily="34" charset="0"/>
              <a:cs typeface="Arial" panose="020B0604020202020204" pitchFamily="34" charset="0"/>
            </a:rPr>
            <a:t>O Conselho se engaja diretamente com stakeholders internos e externos como parte do processo de supervisão. Esse engajamento inclui reuniões com parceiros de negócios, clientes, investidores e outros atores relevantes, garantindo que suas perspectivas sejam consideradas na formulação de estratégias e na mitigação de riscos. Os membros do Conselho também recebem relatórios das áreas operacionais, especialmente sobre riscos e oportunidades relacionados a ESG, permitindo um acompanhamento contínuo e transparente.</a:t>
          </a:r>
        </a:p>
      </xdr:txBody>
    </xdr:sp>
    <xdr:clientData/>
  </xdr:twoCellAnchor>
  <xdr:twoCellAnchor editAs="oneCell">
    <xdr:from>
      <xdr:col>3</xdr:col>
      <xdr:colOff>306083</xdr:colOff>
      <xdr:row>47</xdr:row>
      <xdr:rowOff>99887</xdr:rowOff>
    </xdr:from>
    <xdr:to>
      <xdr:col>5</xdr:col>
      <xdr:colOff>763181</xdr:colOff>
      <xdr:row>58</xdr:row>
      <xdr:rowOff>9657</xdr:rowOff>
    </xdr:to>
    <xdr:pic>
      <xdr:nvPicPr>
        <xdr:cNvPr id="5" name="Picture 4">
          <a:extLst>
            <a:ext uri="{FF2B5EF4-FFF2-40B4-BE49-F238E27FC236}">
              <a16:creationId xmlns:a16="http://schemas.microsoft.com/office/drawing/2014/main" id="{B023A3B7-D65C-0442-9ACA-AE07555EFB3C}"/>
            </a:ext>
          </a:extLst>
        </xdr:cNvPr>
        <xdr:cNvPicPr>
          <a:picLocks noChangeAspect="1"/>
        </xdr:cNvPicPr>
      </xdr:nvPicPr>
      <xdr:blipFill>
        <a:blip xmlns:r="http://schemas.openxmlformats.org/officeDocument/2006/relationships" r:embed="rId7"/>
        <a:stretch>
          <a:fillRect/>
        </a:stretch>
      </xdr:blipFill>
      <xdr:spPr>
        <a:xfrm>
          <a:off x="2782583" y="12126787"/>
          <a:ext cx="2108098" cy="2144970"/>
        </a:xfrm>
        <a:prstGeom prst="rect">
          <a:avLst/>
        </a:prstGeom>
      </xdr:spPr>
    </xdr:pic>
    <xdr:clientData/>
  </xdr:twoCellAnchor>
  <xdr:twoCellAnchor editAs="oneCell">
    <xdr:from>
      <xdr:col>14</xdr:col>
      <xdr:colOff>813372</xdr:colOff>
      <xdr:row>22</xdr:row>
      <xdr:rowOff>183683</xdr:rowOff>
    </xdr:from>
    <xdr:to>
      <xdr:col>16</xdr:col>
      <xdr:colOff>638843</xdr:colOff>
      <xdr:row>29</xdr:row>
      <xdr:rowOff>136703</xdr:rowOff>
    </xdr:to>
    <xdr:pic>
      <xdr:nvPicPr>
        <xdr:cNvPr id="7" name="Picture 6">
          <a:extLst>
            <a:ext uri="{FF2B5EF4-FFF2-40B4-BE49-F238E27FC236}">
              <a16:creationId xmlns:a16="http://schemas.microsoft.com/office/drawing/2014/main" id="{FDC31987-A591-AB2B-4683-BB150D3FAE52}"/>
            </a:ext>
          </a:extLst>
        </xdr:cNvPr>
        <xdr:cNvPicPr>
          <a:picLocks noChangeAspect="1"/>
        </xdr:cNvPicPr>
      </xdr:nvPicPr>
      <xdr:blipFill>
        <a:blip xmlns:r="http://schemas.openxmlformats.org/officeDocument/2006/relationships" r:embed="rId8"/>
        <a:stretch>
          <a:fillRect/>
        </a:stretch>
      </xdr:blipFill>
      <xdr:spPr>
        <a:xfrm>
          <a:off x="12370372" y="6114583"/>
          <a:ext cx="1476471" cy="1375420"/>
        </a:xfrm>
        <a:prstGeom prst="rect">
          <a:avLst/>
        </a:prstGeom>
      </xdr:spPr>
    </xdr:pic>
    <xdr:clientData/>
  </xdr:twoCellAnchor>
  <xdr:twoCellAnchor editAs="oneCell">
    <xdr:from>
      <xdr:col>0</xdr:col>
      <xdr:colOff>42333</xdr:colOff>
      <xdr:row>0</xdr:row>
      <xdr:rowOff>159657</xdr:rowOff>
    </xdr:from>
    <xdr:to>
      <xdr:col>5</xdr:col>
      <xdr:colOff>729069</xdr:colOff>
      <xdr:row>5</xdr:row>
      <xdr:rowOff>16127</xdr:rowOff>
    </xdr:to>
    <xdr:pic>
      <xdr:nvPicPr>
        <xdr:cNvPr id="8" name="Picture 7">
          <a:extLst>
            <a:ext uri="{FF2B5EF4-FFF2-40B4-BE49-F238E27FC236}">
              <a16:creationId xmlns:a16="http://schemas.microsoft.com/office/drawing/2014/main" id="{997D62A5-0CEE-A247-A815-ADC29FEA022B}"/>
            </a:ext>
          </a:extLst>
        </xdr:cNvPr>
        <xdr:cNvPicPr>
          <a:picLocks noChangeAspect="1"/>
        </xdr:cNvPicPr>
      </xdr:nvPicPr>
      <xdr:blipFill rotWithShape="1">
        <a:blip xmlns:r="http://schemas.openxmlformats.org/officeDocument/2006/relationships" r:embed="rId9"/>
        <a:srcRect t="43056" b="44192"/>
        <a:stretch/>
      </xdr:blipFill>
      <xdr:spPr>
        <a:xfrm>
          <a:off x="42333" y="566057"/>
          <a:ext cx="4814236" cy="872470"/>
        </a:xfrm>
        <a:prstGeom prst="rect">
          <a:avLst/>
        </a:prstGeom>
      </xdr:spPr>
    </xdr:pic>
    <xdr:clientData/>
  </xdr:twoCellAnchor>
  <xdr:twoCellAnchor editAs="oneCell">
    <xdr:from>
      <xdr:col>0</xdr:col>
      <xdr:colOff>0</xdr:colOff>
      <xdr:row>6</xdr:row>
      <xdr:rowOff>14110</xdr:rowOff>
    </xdr:from>
    <xdr:to>
      <xdr:col>1</xdr:col>
      <xdr:colOff>809373</xdr:colOff>
      <xdr:row>28</xdr:row>
      <xdr:rowOff>150737</xdr:rowOff>
    </xdr:to>
    <xdr:pic>
      <xdr:nvPicPr>
        <xdr:cNvPr id="9" name="Picture 8">
          <a:extLst>
            <a:ext uri="{FF2B5EF4-FFF2-40B4-BE49-F238E27FC236}">
              <a16:creationId xmlns:a16="http://schemas.microsoft.com/office/drawing/2014/main" id="{D24FE27E-5771-7C4C-A910-FE85F952DC62}"/>
            </a:ext>
          </a:extLst>
        </xdr:cNvPr>
        <xdr:cNvPicPr>
          <a:picLocks noChangeAspect="1"/>
        </xdr:cNvPicPr>
      </xdr:nvPicPr>
      <xdr:blipFill rotWithShape="1">
        <a:blip xmlns:r="http://schemas.openxmlformats.org/officeDocument/2006/relationships" r:embed="rId10"/>
        <a:srcRect l="27273" b="11250"/>
        <a:stretch/>
      </xdr:blipFill>
      <xdr:spPr>
        <a:xfrm rot="10800000">
          <a:off x="0" y="1639710"/>
          <a:ext cx="1634873" cy="4645127"/>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17</xdr:col>
      <xdr:colOff>279400</xdr:colOff>
      <xdr:row>2</xdr:row>
      <xdr:rowOff>38100</xdr:rowOff>
    </xdr:from>
    <xdr:to>
      <xdr:col>18</xdr:col>
      <xdr:colOff>25400</xdr:colOff>
      <xdr:row>5</xdr:row>
      <xdr:rowOff>0</xdr:rowOff>
    </xdr:to>
    <xdr:pic>
      <xdr:nvPicPr>
        <xdr:cNvPr id="3" name="Graphic 2" descr="Home with solid fill">
          <a:hlinkClick xmlns:r="http://schemas.openxmlformats.org/officeDocument/2006/relationships" r:id="rId1"/>
          <a:extLst>
            <a:ext uri="{FF2B5EF4-FFF2-40B4-BE49-F238E27FC236}">
              <a16:creationId xmlns:a16="http://schemas.microsoft.com/office/drawing/2014/main" id="{B3EBA59A-C977-7C45-93B3-016E3ED8793F}"/>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14312900" y="850900"/>
          <a:ext cx="571500" cy="571500"/>
        </a:xfrm>
        <a:prstGeom prst="rect">
          <a:avLst/>
        </a:prstGeom>
      </xdr:spPr>
    </xdr:pic>
    <xdr:clientData/>
  </xdr:twoCellAnchor>
  <xdr:twoCellAnchor editAs="oneCell">
    <xdr:from>
      <xdr:col>16</xdr:col>
      <xdr:colOff>558800</xdr:colOff>
      <xdr:row>2</xdr:row>
      <xdr:rowOff>38100</xdr:rowOff>
    </xdr:from>
    <xdr:to>
      <xdr:col>17</xdr:col>
      <xdr:colOff>254000</xdr:colOff>
      <xdr:row>4</xdr:row>
      <xdr:rowOff>152400</xdr:rowOff>
    </xdr:to>
    <xdr:pic>
      <xdr:nvPicPr>
        <xdr:cNvPr id="4" name="Graphic 3" descr="List with solid fill">
          <a:hlinkClick xmlns:r="http://schemas.openxmlformats.org/officeDocument/2006/relationships" r:id="rId4"/>
          <a:extLst>
            <a:ext uri="{FF2B5EF4-FFF2-40B4-BE49-F238E27FC236}">
              <a16:creationId xmlns:a16="http://schemas.microsoft.com/office/drawing/2014/main" id="{00BFCB87-FEC1-6144-B437-AE9FBDAB9219}"/>
            </a:ext>
          </a:extLst>
        </xdr:cNvPr>
        <xdr:cNvPicPr>
          <a:picLocks noChangeAspect="1"/>
        </xdr:cNvPicPr>
      </xdr:nvPicPr>
      <xdr:blipFill>
        <a:blip xmlns:r="http://schemas.openxmlformats.org/officeDocument/2006/relationships" r:embed="rId5">
          <a:extLst>
            <a:ext uri="{96DAC541-7B7A-43D3-8B79-37D633B846F1}">
              <asvg:svgBlip xmlns:asvg="http://schemas.microsoft.com/office/drawing/2016/SVG/main" r:embed="rId6"/>
            </a:ext>
          </a:extLst>
        </a:blip>
        <a:stretch>
          <a:fillRect/>
        </a:stretch>
      </xdr:blipFill>
      <xdr:spPr>
        <a:xfrm>
          <a:off x="13766800" y="850900"/>
          <a:ext cx="520700" cy="520700"/>
        </a:xfrm>
        <a:prstGeom prst="rect">
          <a:avLst/>
        </a:prstGeom>
      </xdr:spPr>
    </xdr:pic>
    <xdr:clientData/>
  </xdr:twoCellAnchor>
  <xdr:twoCellAnchor editAs="oneCell">
    <xdr:from>
      <xdr:col>17</xdr:col>
      <xdr:colOff>12700</xdr:colOff>
      <xdr:row>23</xdr:row>
      <xdr:rowOff>88900</xdr:rowOff>
    </xdr:from>
    <xdr:to>
      <xdr:col>19</xdr:col>
      <xdr:colOff>271022</xdr:colOff>
      <xdr:row>32</xdr:row>
      <xdr:rowOff>152400</xdr:rowOff>
    </xdr:to>
    <xdr:pic>
      <xdr:nvPicPr>
        <xdr:cNvPr id="5" name="Picture 4">
          <a:extLst>
            <a:ext uri="{FF2B5EF4-FFF2-40B4-BE49-F238E27FC236}">
              <a16:creationId xmlns:a16="http://schemas.microsoft.com/office/drawing/2014/main" id="{99D7FFD7-7EC9-92AF-4FB1-E21E6F2EB171}"/>
            </a:ext>
          </a:extLst>
        </xdr:cNvPr>
        <xdr:cNvPicPr>
          <a:picLocks noChangeAspect="1"/>
        </xdr:cNvPicPr>
      </xdr:nvPicPr>
      <xdr:blipFill>
        <a:blip xmlns:r="http://schemas.openxmlformats.org/officeDocument/2006/relationships" r:embed="rId7"/>
        <a:stretch>
          <a:fillRect/>
        </a:stretch>
      </xdr:blipFill>
      <xdr:spPr>
        <a:xfrm>
          <a:off x="14046200" y="4787900"/>
          <a:ext cx="1909322" cy="1892300"/>
        </a:xfrm>
        <a:prstGeom prst="rect">
          <a:avLst/>
        </a:prstGeom>
      </xdr:spPr>
    </xdr:pic>
    <xdr:clientData/>
  </xdr:twoCellAnchor>
  <xdr:twoCellAnchor editAs="oneCell">
    <xdr:from>
      <xdr:col>0</xdr:col>
      <xdr:colOff>55032</xdr:colOff>
      <xdr:row>0</xdr:row>
      <xdr:rowOff>165100</xdr:rowOff>
    </xdr:from>
    <xdr:to>
      <xdr:col>5</xdr:col>
      <xdr:colOff>825499</xdr:colOff>
      <xdr:row>5</xdr:row>
      <xdr:rowOff>21570</xdr:rowOff>
    </xdr:to>
    <xdr:pic>
      <xdr:nvPicPr>
        <xdr:cNvPr id="6" name="Picture 5">
          <a:extLst>
            <a:ext uri="{FF2B5EF4-FFF2-40B4-BE49-F238E27FC236}">
              <a16:creationId xmlns:a16="http://schemas.microsoft.com/office/drawing/2014/main" id="{AA51459C-F4C9-2F47-8A0A-B91235E8670B}"/>
            </a:ext>
          </a:extLst>
        </xdr:cNvPr>
        <xdr:cNvPicPr>
          <a:picLocks noChangeAspect="1"/>
        </xdr:cNvPicPr>
      </xdr:nvPicPr>
      <xdr:blipFill rotWithShape="1">
        <a:blip xmlns:r="http://schemas.openxmlformats.org/officeDocument/2006/relationships" r:embed="rId8"/>
        <a:srcRect t="43056" b="44192"/>
        <a:stretch/>
      </xdr:blipFill>
      <xdr:spPr>
        <a:xfrm>
          <a:off x="55032" y="165100"/>
          <a:ext cx="4897967" cy="872470"/>
        </a:xfrm>
        <a:prstGeom prst="rect">
          <a:avLst/>
        </a:prstGeom>
      </xdr:spPr>
    </xdr:pic>
    <xdr:clientData/>
  </xdr:twoCellAnchor>
  <xdr:twoCellAnchor editAs="oneCell">
    <xdr:from>
      <xdr:col>0</xdr:col>
      <xdr:colOff>12700</xdr:colOff>
      <xdr:row>6</xdr:row>
      <xdr:rowOff>19553</xdr:rowOff>
    </xdr:from>
    <xdr:to>
      <xdr:col>1</xdr:col>
      <xdr:colOff>822073</xdr:colOff>
      <xdr:row>28</xdr:row>
      <xdr:rowOff>168880</xdr:rowOff>
    </xdr:to>
    <xdr:pic>
      <xdr:nvPicPr>
        <xdr:cNvPr id="7" name="Picture 6">
          <a:extLst>
            <a:ext uri="{FF2B5EF4-FFF2-40B4-BE49-F238E27FC236}">
              <a16:creationId xmlns:a16="http://schemas.microsoft.com/office/drawing/2014/main" id="{07548177-E368-BD42-9093-948D2437E676}"/>
            </a:ext>
          </a:extLst>
        </xdr:cNvPr>
        <xdr:cNvPicPr>
          <a:picLocks noChangeAspect="1"/>
        </xdr:cNvPicPr>
      </xdr:nvPicPr>
      <xdr:blipFill rotWithShape="1">
        <a:blip xmlns:r="http://schemas.openxmlformats.org/officeDocument/2006/relationships" r:embed="rId9"/>
        <a:srcRect l="27273" b="11250"/>
        <a:stretch/>
      </xdr:blipFill>
      <xdr:spPr>
        <a:xfrm rot="10800000">
          <a:off x="12700" y="1645153"/>
          <a:ext cx="1634873" cy="4645127"/>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17</xdr:col>
      <xdr:colOff>25400</xdr:colOff>
      <xdr:row>1</xdr:row>
      <xdr:rowOff>139700</xdr:rowOff>
    </xdr:from>
    <xdr:to>
      <xdr:col>17</xdr:col>
      <xdr:colOff>596900</xdr:colOff>
      <xdr:row>4</xdr:row>
      <xdr:rowOff>101600</xdr:rowOff>
    </xdr:to>
    <xdr:pic>
      <xdr:nvPicPr>
        <xdr:cNvPr id="3" name="Graphic 2" descr="Home with solid fill">
          <a:hlinkClick xmlns:r="http://schemas.openxmlformats.org/officeDocument/2006/relationships" r:id="rId1"/>
          <a:extLst>
            <a:ext uri="{FF2B5EF4-FFF2-40B4-BE49-F238E27FC236}">
              <a16:creationId xmlns:a16="http://schemas.microsoft.com/office/drawing/2014/main" id="{884F40D2-F9A9-624E-84E4-849613B1B47C}"/>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14058900" y="749300"/>
          <a:ext cx="571500" cy="571500"/>
        </a:xfrm>
        <a:prstGeom prst="rect">
          <a:avLst/>
        </a:prstGeom>
      </xdr:spPr>
    </xdr:pic>
    <xdr:clientData/>
  </xdr:twoCellAnchor>
  <xdr:twoCellAnchor editAs="oneCell">
    <xdr:from>
      <xdr:col>16</xdr:col>
      <xdr:colOff>241300</xdr:colOff>
      <xdr:row>1</xdr:row>
      <xdr:rowOff>139700</xdr:rowOff>
    </xdr:from>
    <xdr:to>
      <xdr:col>16</xdr:col>
      <xdr:colOff>762000</xdr:colOff>
      <xdr:row>4</xdr:row>
      <xdr:rowOff>50800</xdr:rowOff>
    </xdr:to>
    <xdr:pic>
      <xdr:nvPicPr>
        <xdr:cNvPr id="4" name="Graphic 3" descr="List with solid fill">
          <a:hlinkClick xmlns:r="http://schemas.openxmlformats.org/officeDocument/2006/relationships" r:id="rId4"/>
          <a:extLst>
            <a:ext uri="{FF2B5EF4-FFF2-40B4-BE49-F238E27FC236}">
              <a16:creationId xmlns:a16="http://schemas.microsoft.com/office/drawing/2014/main" id="{1E994560-DDDC-484E-A118-806FD7C3A00F}"/>
            </a:ext>
          </a:extLst>
        </xdr:cNvPr>
        <xdr:cNvPicPr>
          <a:picLocks noChangeAspect="1"/>
        </xdr:cNvPicPr>
      </xdr:nvPicPr>
      <xdr:blipFill>
        <a:blip xmlns:r="http://schemas.openxmlformats.org/officeDocument/2006/relationships" r:embed="rId5">
          <a:extLst>
            <a:ext uri="{96DAC541-7B7A-43D3-8B79-37D633B846F1}">
              <asvg:svgBlip xmlns:asvg="http://schemas.microsoft.com/office/drawing/2016/SVG/main" r:embed="rId6"/>
            </a:ext>
          </a:extLst>
        </a:blip>
        <a:stretch>
          <a:fillRect/>
        </a:stretch>
      </xdr:blipFill>
      <xdr:spPr>
        <a:xfrm>
          <a:off x="13449300" y="749300"/>
          <a:ext cx="520700" cy="520700"/>
        </a:xfrm>
        <a:prstGeom prst="rect">
          <a:avLst/>
        </a:prstGeom>
      </xdr:spPr>
    </xdr:pic>
    <xdr:clientData/>
  </xdr:twoCellAnchor>
  <xdr:twoCellAnchor editAs="oneCell">
    <xdr:from>
      <xdr:col>15</xdr:col>
      <xdr:colOff>635000</xdr:colOff>
      <xdr:row>49</xdr:row>
      <xdr:rowOff>25400</xdr:rowOff>
    </xdr:from>
    <xdr:to>
      <xdr:col>17</xdr:col>
      <xdr:colOff>736600</xdr:colOff>
      <xdr:row>57</xdr:row>
      <xdr:rowOff>152400</xdr:rowOff>
    </xdr:to>
    <xdr:pic>
      <xdr:nvPicPr>
        <xdr:cNvPr id="5" name="Picture 4">
          <a:extLst>
            <a:ext uri="{FF2B5EF4-FFF2-40B4-BE49-F238E27FC236}">
              <a16:creationId xmlns:a16="http://schemas.microsoft.com/office/drawing/2014/main" id="{145F07DD-4ABA-64B3-608A-B594DBC57DDF}"/>
            </a:ext>
          </a:extLst>
        </xdr:cNvPr>
        <xdr:cNvPicPr>
          <a:picLocks noChangeAspect="1"/>
        </xdr:cNvPicPr>
      </xdr:nvPicPr>
      <xdr:blipFill>
        <a:blip xmlns:r="http://schemas.openxmlformats.org/officeDocument/2006/relationships" r:embed="rId7"/>
        <a:stretch>
          <a:fillRect/>
        </a:stretch>
      </xdr:blipFill>
      <xdr:spPr>
        <a:xfrm>
          <a:off x="13017500" y="10426700"/>
          <a:ext cx="1752600" cy="1752600"/>
        </a:xfrm>
        <a:prstGeom prst="rect">
          <a:avLst/>
        </a:prstGeom>
      </xdr:spPr>
    </xdr:pic>
    <xdr:clientData/>
  </xdr:twoCellAnchor>
  <xdr:twoCellAnchor editAs="oneCell">
    <xdr:from>
      <xdr:col>14</xdr:col>
      <xdr:colOff>266701</xdr:colOff>
      <xdr:row>12</xdr:row>
      <xdr:rowOff>38100</xdr:rowOff>
    </xdr:from>
    <xdr:to>
      <xdr:col>17</xdr:col>
      <xdr:colOff>754247</xdr:colOff>
      <xdr:row>31</xdr:row>
      <xdr:rowOff>165100</xdr:rowOff>
    </xdr:to>
    <xdr:pic>
      <xdr:nvPicPr>
        <xdr:cNvPr id="6" name="Picture 5">
          <a:hlinkClick xmlns:r="http://schemas.openxmlformats.org/officeDocument/2006/relationships" r:id="rId8"/>
          <a:extLst>
            <a:ext uri="{FF2B5EF4-FFF2-40B4-BE49-F238E27FC236}">
              <a16:creationId xmlns:a16="http://schemas.microsoft.com/office/drawing/2014/main" id="{5A694625-9E30-3BFF-FF2B-CE879A8452DE}"/>
            </a:ext>
          </a:extLst>
        </xdr:cNvPr>
        <xdr:cNvPicPr>
          <a:picLocks noChangeAspect="1"/>
        </xdr:cNvPicPr>
      </xdr:nvPicPr>
      <xdr:blipFill>
        <a:blip xmlns:r="http://schemas.openxmlformats.org/officeDocument/2006/relationships" r:embed="rId9"/>
        <a:stretch>
          <a:fillRect/>
        </a:stretch>
      </xdr:blipFill>
      <xdr:spPr>
        <a:xfrm>
          <a:off x="11823701" y="2895600"/>
          <a:ext cx="2964046" cy="4013200"/>
        </a:xfrm>
        <a:prstGeom prst="rect">
          <a:avLst/>
        </a:prstGeom>
      </xdr:spPr>
    </xdr:pic>
    <xdr:clientData/>
  </xdr:twoCellAnchor>
  <xdr:twoCellAnchor>
    <xdr:from>
      <xdr:col>3</xdr:col>
      <xdr:colOff>330200</xdr:colOff>
      <xdr:row>35</xdr:row>
      <xdr:rowOff>63500</xdr:rowOff>
    </xdr:from>
    <xdr:to>
      <xdr:col>16</xdr:col>
      <xdr:colOff>63500</xdr:colOff>
      <xdr:row>39</xdr:row>
      <xdr:rowOff>165100</xdr:rowOff>
    </xdr:to>
    <xdr:sp macro="" textlink="">
      <xdr:nvSpPr>
        <xdr:cNvPr id="7" name="TextBox 6">
          <a:extLst>
            <a:ext uri="{FF2B5EF4-FFF2-40B4-BE49-F238E27FC236}">
              <a16:creationId xmlns:a16="http://schemas.microsoft.com/office/drawing/2014/main" id="{C2DFC02A-731F-B945-49D9-2A5282D38C1E}"/>
            </a:ext>
          </a:extLst>
        </xdr:cNvPr>
        <xdr:cNvSpPr txBox="1"/>
      </xdr:nvSpPr>
      <xdr:spPr>
        <a:xfrm>
          <a:off x="2806700" y="7620000"/>
          <a:ext cx="10464800" cy="914400"/>
        </a:xfrm>
        <a:prstGeom prst="rect">
          <a:avLst/>
        </a:prstGeom>
        <a:solidFill>
          <a:srgbClr val="F1F3CB">
            <a:alpha val="29804"/>
          </a:srgb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n-US" sz="1300" b="0">
              <a:solidFill>
                <a:srgbClr val="0A6621"/>
              </a:solidFill>
              <a:latin typeface="Arial" panose="020B0604020202020204" pitchFamily="34" charset="0"/>
              <a:cs typeface="Arial" panose="020B0604020202020204" pitchFamily="34" charset="0"/>
            </a:rPr>
            <a:t>No período considerado para este relatório, não foram registradas ocorrências de conflitos de interesse relevantes ou situações passíveis de comunicação aos stakeholders. A empresa segue comprometida com a transparência e a governança responsável, assegurando que eventuais conflitos sejam gerenciados e divulgados conforme as melhores práticas de mercado.</a:t>
          </a:r>
        </a:p>
      </xdr:txBody>
    </xdr:sp>
    <xdr:clientData/>
  </xdr:twoCellAnchor>
  <xdr:twoCellAnchor editAs="oneCell">
    <xdr:from>
      <xdr:col>0</xdr:col>
      <xdr:colOff>42332</xdr:colOff>
      <xdr:row>0</xdr:row>
      <xdr:rowOff>190500</xdr:rowOff>
    </xdr:from>
    <xdr:to>
      <xdr:col>5</xdr:col>
      <xdr:colOff>812799</xdr:colOff>
      <xdr:row>5</xdr:row>
      <xdr:rowOff>46970</xdr:rowOff>
    </xdr:to>
    <xdr:pic>
      <xdr:nvPicPr>
        <xdr:cNvPr id="8" name="Picture 7">
          <a:extLst>
            <a:ext uri="{FF2B5EF4-FFF2-40B4-BE49-F238E27FC236}">
              <a16:creationId xmlns:a16="http://schemas.microsoft.com/office/drawing/2014/main" id="{CEB4D2BC-A721-CF43-B1EA-D6E7E9A4F7CD}"/>
            </a:ext>
          </a:extLst>
        </xdr:cNvPr>
        <xdr:cNvPicPr>
          <a:picLocks noChangeAspect="1"/>
        </xdr:cNvPicPr>
      </xdr:nvPicPr>
      <xdr:blipFill rotWithShape="1">
        <a:blip xmlns:r="http://schemas.openxmlformats.org/officeDocument/2006/relationships" r:embed="rId10"/>
        <a:srcRect t="43056" b="44192"/>
        <a:stretch/>
      </xdr:blipFill>
      <xdr:spPr>
        <a:xfrm>
          <a:off x="42332" y="596900"/>
          <a:ext cx="4897967" cy="872470"/>
        </a:xfrm>
        <a:prstGeom prst="rect">
          <a:avLst/>
        </a:prstGeom>
      </xdr:spPr>
    </xdr:pic>
    <xdr:clientData/>
  </xdr:twoCellAnchor>
  <xdr:twoCellAnchor editAs="oneCell">
    <xdr:from>
      <xdr:col>0</xdr:col>
      <xdr:colOff>0</xdr:colOff>
      <xdr:row>6</xdr:row>
      <xdr:rowOff>44953</xdr:rowOff>
    </xdr:from>
    <xdr:to>
      <xdr:col>1</xdr:col>
      <xdr:colOff>809373</xdr:colOff>
      <xdr:row>28</xdr:row>
      <xdr:rowOff>181580</xdr:rowOff>
    </xdr:to>
    <xdr:pic>
      <xdr:nvPicPr>
        <xdr:cNvPr id="9" name="Picture 8">
          <a:extLst>
            <a:ext uri="{FF2B5EF4-FFF2-40B4-BE49-F238E27FC236}">
              <a16:creationId xmlns:a16="http://schemas.microsoft.com/office/drawing/2014/main" id="{CC71CE56-577A-E245-A010-357F67CDFDD9}"/>
            </a:ext>
          </a:extLst>
        </xdr:cNvPr>
        <xdr:cNvPicPr>
          <a:picLocks noChangeAspect="1"/>
        </xdr:cNvPicPr>
      </xdr:nvPicPr>
      <xdr:blipFill rotWithShape="1">
        <a:blip xmlns:r="http://schemas.openxmlformats.org/officeDocument/2006/relationships" r:embed="rId11"/>
        <a:srcRect l="27273" b="11250"/>
        <a:stretch/>
      </xdr:blipFill>
      <xdr:spPr>
        <a:xfrm rot="10800000">
          <a:off x="0" y="1670553"/>
          <a:ext cx="1634873" cy="464512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txDef>
      <a:spPr>
        <a:solidFill>
          <a:srgbClr val="0B6520">
            <a:alpha val="29804"/>
          </a:srgbClr>
        </a:solidFill>
        <a:ln w="9525" cmpd="sng">
          <a:noFill/>
        </a:ln>
      </a:spPr>
      <a:bodyPr vertOverflow="clip" horzOverflow="clip" wrap="square" rtlCol="0" anchor="t"/>
      <a:lstStyle>
        <a:defPPr algn="l">
          <a:defRPr sz="1300" b="1">
            <a:latin typeface="Arial" panose="020B0604020202020204" pitchFamily="34" charset="0"/>
            <a:cs typeface="Arial" panose="020B0604020202020204" pitchFamily="34" charset="0"/>
          </a:defRPr>
        </a:defPPr>
      </a:lstStyle>
      <a:style>
        <a:lnRef idx="0">
          <a:scrgbClr r="0" g="0" b="0"/>
        </a:lnRef>
        <a:fillRef idx="0">
          <a:scrgbClr r="0" g="0" b="0"/>
        </a:fillRef>
        <a:effectRef idx="0">
          <a:scrgbClr r="0" g="0" b="0"/>
        </a:effectRef>
        <a:fontRef idx="minor">
          <a:schemeClr val="dk1"/>
        </a:fontRef>
      </a:style>
    </a:tx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ebextensions/_rels/taskpanes.xml.rels><?xml version="1.0" encoding="UTF-8" standalone="yes"?>
<Relationships xmlns="http://schemas.openxmlformats.org/package/2006/relationships"><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0" width="350" row="0">
    <wetp:webextensionref xmlns:r="http://schemas.openxmlformats.org/officeDocument/2006/relationships" r:id="rId1"/>
  </wetp:taskpane>
</wetp:taskpanes>
</file>

<file path=xl/webextensions/webextension1.xml><?xml version="1.0" encoding="utf-8"?>
<we:webextension xmlns:we="http://schemas.microsoft.com/office/webextensions/webextension/2010/11" id="{F8FFA6F1-0443-5243-84D0-49780949643B}">
  <we:reference id="wa200004179" version="2025.3.0.0" store="pt-BR" storeType="OMEX"/>
  <we:alternateReferences>
    <we:reference id="wa200004179" version="2025.3.0.0" store="pt-BR" storeType="OMEX"/>
  </we:alternateReferences>
  <we:properties>
    <we:property name="arcgis-connection" value="&quot;{\&quot;portalUrl\&quot;:\&quot;https://www.arcgis.com\&quot;}&quot;"/>
  </we:properties>
  <we:bindings/>
  <we:snapshot xmlns:r="http://schemas.openxmlformats.org/officeDocument/2006/relationships"/>
  <we:extLst>
    <a:ext xmlns:a="http://schemas.openxmlformats.org/drawingml/2006/main" uri="{D87F86FE-615C-45B5-9D79-34F1136793EB}">
      <we:containsCustomFunctions/>
    </a:ext>
    <a:ext xmlns:a="http://schemas.openxmlformats.org/drawingml/2006/main" uri="{7C84B067-C214-45C3-A712-C9D94CD141B2}">
      <we:customFunctionIdList>
        <we:customFunctionIds>_xldudf_ARCGIS_REVERSEGEOCODE</we:customFunctionIds>
        <we:customFunctionIds>_xldudf_ARCGIS_GEOCODE</we:customFunctionIds>
        <we:customFunctionIds>_xldudf_ARCGIS_ENRICHBYPOINT</we:customFunctionIds>
        <we:customFunctionIds>_xldudf_ARCGIS_ENRICHBYGEOGRAPHY</we:customFunctionIds>
        <we:customFunctionIds>_xldudf_ARCGIS_ENRICHBYADDRESS</we:customFunctionIds>
        <we:customFunctionIds>_xldudf_ARCGIS_ENRICHBYPOLYGON</we:customFunctionIds>
        <we:customFunctionIds>_xldudf_ARCGIS_FINDROUTEBYCOORDINATES</we:customFunctionIds>
        <we:customFunctionIds>_xldudf_ARCGIS_FINDROUTEBYADDRESS</we:customFunctionIds>
        <we:customFunctionIds>_xldudf_ARCGIS_VERTICESTOESRIJSON</we:customFunctionIds>
        <we:customFunctionIds>_xldudf_ARCGIS_CONVERTTOESRIJSON</we:customFunctionIds>
        <we:customFunctionIds>_xldudf_ARCGIS_GETPOLYGONAREA</we:customFunctionIds>
        <we:customFunctionIds>_xldudf_ARCGIS_GETGEOMETRYLENGTH</we:customFunctionIds>
        <we:customFunctionIds>_xldudf_ARCGIS_GETGEOMETRYDISTANCE</we:customFunctionIds>
        <we:customFunctionIds>_xldudf_ARCGIS_GETCENTROID</we:customFunctionIds>
        <we:customFunctionIds>_xldudf_ARCGIS_RELATEGEOMETRIES</we:customFunctionIds>
        <we:customFunctionIds>_xldudf_ARCGIS_GENERALIZEGEOMETRY</we:customFunctionIds>
        <we:customFunctionIds>_xldudf_ARCGIS_SUGGESTADDRESS</we:customFunctionIds>
        <we:customFunctionIds>_xldudf_ARCGIS_GETGEOMETRY</we:customFunctionIds>
        <we:customFunctionIds>_xldudf_ARCGIS_LISTGEOGRAPHIES</we:customFunctionIds>
        <we:customFunctionIds>_xldudf_ARCGIS_LISTDATACOLLECTIONS</we:customFunctionIds>
        <we:customFunctionIds>_xldudf_ARCGIS_LISTTRAVELMODES</we:customFunctionIds>
        <we:customFunctionIds>_xldudf_ARCGIS_ADDHEADERS</we:customFunctionIds>
        <we:customFunctionIds>_xldudf_ARCGIS_COORDINATETONOTATION</we:customFunctionIds>
        <we:customFunctionIds>_xldudf_ARCGIS_COORDINATEFROMNOTATION</we:customFunctionIds>
        <we:customFunctionIds>_xldudf_ARCGIS_PROJECTPOINT</we:customFunctionIds>
        <we:customFunctionIds>_xldudf_ARCGIS_PROJECTGEOMETRY</we:customFunctionIds>
      </we:customFunctionIdList>
    </a:ext>
    <a:ext xmlns:a="http://schemas.openxmlformats.org/drawingml/2006/main" uri="{0858819E-0033-43BF-8937-05EC82904868}">
      <we:backgroundApp state="1" runtimeId="Esri.TaskPane.Url"/>
    </a:ext>
  </we:extLst>
</we:webextension>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hyperlink" Target="https://www.melhoramentos.com.br/wp-content/uploads/2025/01/Codigo_de_Etica_e_Conduta_2024.pdf" TargetMode="Externa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hyperlink" Target="https://www.melhoramentos.com.br/compliance/" TargetMode="Externa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4.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www.melhoramentos.com.br/wp-content/uploads/2024/09/Codigo-de-Responsabilidade-Socioambienta-para-Fornecedores.pdf" TargetMode="External"/><Relationship Id="rId1" Type="http://schemas.openxmlformats.org/officeDocument/2006/relationships/printerSettings" Target="../printerSettings/printerSettings4.bin"/><Relationship Id="rId4" Type="http://schemas.openxmlformats.org/officeDocument/2006/relationships/drawing" Target="../drawings/drawing24.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33.xml"/></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34.xml"/></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35.xml"/></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36.xml"/></Relationships>
</file>

<file path=xl/worksheets/_rels/sheet37.xml.rels><?xml version="1.0" encoding="UTF-8" standalone="yes"?>
<Relationships xmlns="http://schemas.openxmlformats.org/package/2006/relationships"><Relationship Id="rId1" Type="http://schemas.openxmlformats.org/officeDocument/2006/relationships/drawing" Target="../drawings/drawing37.xml"/></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38.xml"/></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39.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7EB307-99BF-1346-BAFD-9C98815AE0F7}">
  <sheetPr codeName="Planilha1"/>
  <dimension ref="A1"/>
  <sheetViews>
    <sheetView showGridLines="0" showRowColHeaders="0" tabSelected="1" zoomScale="60" zoomScaleNormal="60" workbookViewId="0">
      <extLst>
        <ext xmlns:xlsdti="http://schemas.microsoft.com/office/spreadsheetml/2023/showDataTypeIcons" uri="{77bfe23e-c014-4d31-8a63-9c772dbf06b6}">
          <xlsdti:showDataTypeIcons visible="0"/>
        </ext>
      </extLst>
    </sheetView>
  </sheetViews>
  <sheetFormatPr defaultColWidth="11" defaultRowHeight="16" x14ac:dyDescent="0.4"/>
  <cols>
    <col min="1" max="16384" width="11" style="173"/>
  </cols>
  <sheetData/>
  <sheetProtection algorithmName="SHA-512" hashValue="Z9pwCEryh1EsDlqFg6jxH/QXvUW5L2SVaOU5tOTBpy8d/Ww14zNE2LZ0NZfh8EN+C9CxP+faaGdDc6lBTFYfFA==" saltValue="+mXKj+pyOGIBwWmwprhBtg==" spinCount="100000" sheet="1" objects="1" scenarios="1" selectLockedCells="1" selectUnlockedCells="1"/>
  <customSheetViews>
    <customSheetView guid="{8D88DD34-EDCF-2545-92E6-3B4294438499}" showGridLines="0" topLeftCell="A4">
      <pageMargins left="0" right="0" top="0" bottom="0" header="0" footer="0"/>
      <pageSetup paperSize="9" orientation="portrait" horizontalDpi="0" verticalDpi="0"/>
    </customSheetView>
  </customSheetViews>
  <pageMargins left="0.7" right="0.7" top="0.75" bottom="0.75" header="0.3" footer="0.3"/>
  <pageSetup paperSize="9" orientation="portrait" horizontalDpi="0" verticalDpi="0"/>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9A1418-A05F-2242-B7E1-238A2B570E85}">
  <sheetPr codeName="Planilha10"/>
  <dimension ref="A1:AG73"/>
  <sheetViews>
    <sheetView showGridLines="0" showRowColHeaders="0" zoomScale="60" zoomScaleNormal="60" workbookViewId="0">
      <selection activeCell="T61" sqref="T61"/>
    </sheetView>
  </sheetViews>
  <sheetFormatPr defaultColWidth="10.83203125" defaultRowHeight="15.5" x14ac:dyDescent="0.35"/>
  <cols>
    <col min="1" max="2" width="10.83203125" style="8"/>
    <col min="3" max="18" width="10.83203125" style="9"/>
    <col min="19" max="33" width="10.83203125" style="8"/>
    <col min="34" max="16384" width="10.83203125" style="9"/>
  </cols>
  <sheetData>
    <row r="1" spans="3:18" x14ac:dyDescent="0.35">
      <c r="C1" s="8"/>
      <c r="D1" s="8"/>
      <c r="E1" s="8"/>
      <c r="F1" s="8"/>
      <c r="G1" s="8"/>
      <c r="H1" s="8"/>
      <c r="I1" s="8"/>
      <c r="J1" s="8"/>
      <c r="K1" s="8"/>
      <c r="L1" s="8"/>
      <c r="M1" s="8"/>
      <c r="N1" s="8"/>
      <c r="O1" s="8"/>
      <c r="P1" s="8"/>
      <c r="Q1" s="8"/>
      <c r="R1" s="8"/>
    </row>
    <row r="2" spans="3:18" x14ac:dyDescent="0.35">
      <c r="C2" s="8"/>
      <c r="D2" s="8"/>
      <c r="E2" s="8"/>
      <c r="F2" s="8"/>
      <c r="G2" s="8"/>
      <c r="H2" s="8"/>
      <c r="I2" s="8"/>
      <c r="J2" s="8"/>
      <c r="K2" s="8"/>
      <c r="L2" s="8"/>
      <c r="M2" s="8"/>
      <c r="N2" s="8"/>
      <c r="O2" s="8"/>
      <c r="P2" s="8"/>
      <c r="Q2" s="8"/>
      <c r="R2" s="8"/>
    </row>
    <row r="3" spans="3:18" x14ac:dyDescent="0.35">
      <c r="C3" s="8"/>
      <c r="D3" s="8"/>
      <c r="E3" s="8"/>
      <c r="F3" s="8"/>
      <c r="G3" s="8"/>
      <c r="H3" s="8"/>
      <c r="I3" s="8"/>
      <c r="J3" s="8"/>
      <c r="K3" s="8"/>
      <c r="L3" s="8"/>
      <c r="M3" s="8"/>
      <c r="N3" s="8"/>
      <c r="O3" s="8"/>
      <c r="P3" s="8"/>
      <c r="Q3" s="8"/>
      <c r="R3" s="8"/>
    </row>
    <row r="4" spans="3:18" x14ac:dyDescent="0.35">
      <c r="C4" s="8"/>
      <c r="D4" s="8"/>
      <c r="E4" s="8"/>
      <c r="F4" s="8"/>
      <c r="G4" s="8"/>
      <c r="H4" s="8"/>
      <c r="I4" s="8"/>
      <c r="J4" s="8"/>
      <c r="K4" s="8"/>
      <c r="L4" s="8"/>
      <c r="M4" s="8"/>
      <c r="N4" s="8"/>
      <c r="O4" s="8"/>
      <c r="P4" s="8"/>
      <c r="Q4" s="8"/>
      <c r="R4" s="8"/>
    </row>
    <row r="5" spans="3:18" x14ac:dyDescent="0.35">
      <c r="C5" s="8"/>
      <c r="D5" s="8"/>
      <c r="E5" s="8"/>
      <c r="F5" s="8"/>
      <c r="G5" s="8"/>
      <c r="H5" s="8"/>
      <c r="I5" s="8"/>
      <c r="J5" s="8"/>
      <c r="K5" s="8"/>
      <c r="L5" s="8"/>
      <c r="M5" s="8"/>
      <c r="N5" s="8"/>
      <c r="O5" s="8"/>
      <c r="P5" s="8"/>
      <c r="Q5" s="8"/>
      <c r="R5" s="8"/>
    </row>
    <row r="6" spans="3:18" x14ac:dyDescent="0.35">
      <c r="C6" s="8"/>
      <c r="D6" s="8"/>
      <c r="E6" s="8"/>
      <c r="F6" s="8"/>
      <c r="G6" s="8"/>
      <c r="H6" s="8"/>
      <c r="I6" s="8"/>
      <c r="J6" s="8"/>
      <c r="K6" s="8"/>
      <c r="L6" s="8"/>
      <c r="M6" s="8"/>
      <c r="N6" s="8"/>
      <c r="O6" s="8"/>
      <c r="P6" s="8"/>
      <c r="Q6" s="8"/>
      <c r="R6" s="8"/>
    </row>
    <row r="7" spans="3:18" x14ac:dyDescent="0.35">
      <c r="C7" s="223" t="s">
        <v>292</v>
      </c>
      <c r="D7" s="223"/>
      <c r="E7" s="7" t="s">
        <v>0</v>
      </c>
      <c r="F7" s="7"/>
      <c r="G7" s="7"/>
      <c r="H7" s="7"/>
      <c r="I7" s="7"/>
      <c r="J7" s="7"/>
      <c r="K7" s="7"/>
      <c r="L7" s="7"/>
      <c r="M7" s="7"/>
      <c r="N7" s="7"/>
      <c r="O7" s="7"/>
      <c r="P7" s="7"/>
      <c r="Q7" s="7"/>
      <c r="R7" s="7"/>
    </row>
    <row r="8" spans="3:18" x14ac:dyDescent="0.35">
      <c r="C8" s="223"/>
      <c r="D8" s="223"/>
      <c r="E8" s="7"/>
      <c r="F8" s="7"/>
      <c r="G8" s="7"/>
      <c r="H8" s="7"/>
      <c r="I8" s="7"/>
      <c r="J8" s="7"/>
      <c r="K8" s="7"/>
      <c r="L8" s="7"/>
      <c r="M8" s="7"/>
      <c r="N8" s="7"/>
      <c r="O8" s="7"/>
      <c r="P8" s="7"/>
      <c r="Q8" s="7"/>
      <c r="R8" s="7"/>
    </row>
    <row r="9" spans="3:18" ht="16" customHeight="1" x14ac:dyDescent="0.35">
      <c r="C9" s="224" t="s">
        <v>293</v>
      </c>
      <c r="D9" s="224"/>
      <c r="E9" s="224"/>
      <c r="F9" s="224"/>
      <c r="G9" s="224"/>
      <c r="H9" s="224"/>
      <c r="I9" s="224"/>
      <c r="J9" s="224"/>
      <c r="K9" s="224"/>
      <c r="L9" s="224"/>
      <c r="M9" s="224"/>
      <c r="N9" s="224"/>
      <c r="O9" s="224"/>
      <c r="P9" s="224"/>
      <c r="Q9" s="7"/>
      <c r="R9" s="7"/>
    </row>
    <row r="10" spans="3:18" ht="16" customHeight="1" x14ac:dyDescent="0.35">
      <c r="C10" s="224"/>
      <c r="D10" s="224"/>
      <c r="E10" s="224"/>
      <c r="F10" s="224"/>
      <c r="G10" s="224"/>
      <c r="H10" s="224"/>
      <c r="I10" s="224"/>
      <c r="J10" s="224"/>
      <c r="K10" s="224"/>
      <c r="L10" s="224"/>
      <c r="M10" s="224"/>
      <c r="N10" s="224"/>
      <c r="O10" s="224"/>
      <c r="P10" s="224"/>
      <c r="Q10" s="7"/>
      <c r="R10" s="7"/>
    </row>
    <row r="11" spans="3:18" ht="16.5" x14ac:dyDescent="0.35">
      <c r="C11" s="12"/>
      <c r="D11" s="13"/>
      <c r="E11" s="13"/>
      <c r="F11" s="13"/>
      <c r="G11" s="14"/>
      <c r="H11" s="14"/>
      <c r="I11" s="14"/>
      <c r="J11" s="14"/>
      <c r="K11" s="14"/>
      <c r="L11" s="14"/>
      <c r="M11" s="14"/>
      <c r="N11" s="14"/>
      <c r="O11" s="14"/>
      <c r="P11" s="14"/>
      <c r="Q11" s="14"/>
      <c r="R11" s="15"/>
    </row>
    <row r="12" spans="3:18" ht="16" customHeight="1" x14ac:dyDescent="0.35">
      <c r="C12" s="221" t="s">
        <v>294</v>
      </c>
      <c r="D12" s="221"/>
      <c r="E12" s="221"/>
      <c r="F12" s="221"/>
      <c r="G12" s="221"/>
      <c r="H12" s="221"/>
      <c r="I12" s="221"/>
      <c r="J12" s="221"/>
      <c r="K12" s="221"/>
      <c r="L12" s="221"/>
      <c r="M12" s="221"/>
      <c r="N12" s="221"/>
      <c r="O12" s="221"/>
      <c r="P12" s="221"/>
      <c r="Q12" s="221"/>
      <c r="R12" s="221"/>
    </row>
    <row r="13" spans="3:18" ht="16" customHeight="1" x14ac:dyDescent="0.35">
      <c r="C13" s="221"/>
      <c r="D13" s="221"/>
      <c r="E13" s="221"/>
      <c r="F13" s="221"/>
      <c r="G13" s="221"/>
      <c r="H13" s="221"/>
      <c r="I13" s="221"/>
      <c r="J13" s="221"/>
      <c r="K13" s="221"/>
      <c r="L13" s="221"/>
      <c r="M13" s="221"/>
      <c r="N13" s="221"/>
      <c r="O13" s="221"/>
      <c r="P13" s="221"/>
      <c r="Q13" s="221"/>
      <c r="R13" s="221"/>
    </row>
    <row r="14" spans="3:18" ht="17.149999999999999" customHeight="1" x14ac:dyDescent="0.35">
      <c r="C14" s="221"/>
      <c r="D14" s="221"/>
      <c r="E14" s="221"/>
      <c r="F14" s="221"/>
      <c r="G14" s="221"/>
      <c r="H14" s="221"/>
      <c r="I14" s="221"/>
      <c r="J14" s="221"/>
      <c r="K14" s="221"/>
      <c r="L14" s="221"/>
      <c r="M14" s="221"/>
      <c r="N14" s="221"/>
      <c r="O14" s="221"/>
      <c r="P14" s="221"/>
      <c r="Q14" s="221"/>
      <c r="R14" s="221"/>
    </row>
    <row r="15" spans="3:18" ht="17.149999999999999" customHeight="1" x14ac:dyDescent="0.35">
      <c r="C15" s="221"/>
      <c r="D15" s="221"/>
      <c r="E15" s="221"/>
      <c r="F15" s="221"/>
      <c r="G15" s="221"/>
      <c r="H15" s="221"/>
      <c r="I15" s="221"/>
      <c r="J15" s="221"/>
      <c r="K15" s="221"/>
      <c r="L15" s="221"/>
      <c r="M15" s="221"/>
      <c r="N15" s="221"/>
      <c r="O15" s="221"/>
      <c r="P15" s="221"/>
      <c r="Q15" s="221"/>
      <c r="R15" s="221"/>
    </row>
    <row r="16" spans="3:18" ht="16" customHeight="1" x14ac:dyDescent="0.35">
      <c r="C16" s="221"/>
      <c r="D16" s="221"/>
      <c r="E16" s="221"/>
      <c r="F16" s="221"/>
      <c r="G16" s="221"/>
      <c r="H16" s="221"/>
      <c r="I16" s="221"/>
      <c r="J16" s="221"/>
      <c r="K16" s="221"/>
      <c r="L16" s="221"/>
      <c r="M16" s="221"/>
      <c r="N16" s="221"/>
      <c r="O16" s="221"/>
      <c r="P16" s="221"/>
      <c r="Q16" s="221"/>
      <c r="R16" s="221"/>
    </row>
    <row r="17" spans="3:18" ht="16" customHeight="1" x14ac:dyDescent="0.35">
      <c r="C17" s="221"/>
      <c r="D17" s="221"/>
      <c r="E17" s="221"/>
      <c r="F17" s="221"/>
      <c r="G17" s="221"/>
      <c r="H17" s="221"/>
      <c r="I17" s="221"/>
      <c r="J17" s="221"/>
      <c r="K17" s="221"/>
      <c r="L17" s="221"/>
      <c r="M17" s="221"/>
      <c r="N17" s="221"/>
      <c r="O17" s="221"/>
      <c r="P17" s="221"/>
      <c r="Q17" s="221"/>
      <c r="R17" s="221"/>
    </row>
    <row r="18" spans="3:18" ht="16" customHeight="1" x14ac:dyDescent="0.35">
      <c r="C18" s="221"/>
      <c r="D18" s="221"/>
      <c r="E18" s="221"/>
      <c r="F18" s="221"/>
      <c r="G18" s="221"/>
      <c r="H18" s="221"/>
      <c r="I18" s="221"/>
      <c r="J18" s="221"/>
      <c r="K18" s="221"/>
      <c r="L18" s="221"/>
      <c r="M18" s="221"/>
      <c r="N18" s="221"/>
      <c r="O18" s="221"/>
      <c r="P18" s="221"/>
      <c r="Q18" s="221"/>
      <c r="R18" s="221"/>
    </row>
    <row r="19" spans="3:18" ht="16" customHeight="1" x14ac:dyDescent="0.35">
      <c r="C19" s="221"/>
      <c r="D19" s="221"/>
      <c r="E19" s="221"/>
      <c r="F19" s="221"/>
      <c r="G19" s="221"/>
      <c r="H19" s="221"/>
      <c r="I19" s="221"/>
      <c r="J19" s="221"/>
      <c r="K19" s="221"/>
      <c r="L19" s="221"/>
      <c r="M19" s="221"/>
      <c r="N19" s="221"/>
      <c r="O19" s="221"/>
      <c r="P19" s="221"/>
      <c r="Q19" s="221"/>
      <c r="R19" s="221"/>
    </row>
    <row r="20" spans="3:18" ht="16" customHeight="1" x14ac:dyDescent="0.35">
      <c r="C20" s="221"/>
      <c r="D20" s="221"/>
      <c r="E20" s="221"/>
      <c r="F20" s="221"/>
      <c r="G20" s="221"/>
      <c r="H20" s="221"/>
      <c r="I20" s="221"/>
      <c r="J20" s="221"/>
      <c r="K20" s="221"/>
      <c r="L20" s="221"/>
      <c r="M20" s="221"/>
      <c r="N20" s="221"/>
      <c r="O20" s="221"/>
      <c r="P20" s="221"/>
      <c r="Q20" s="221"/>
      <c r="R20" s="221"/>
    </row>
    <row r="21" spans="3:18" ht="16" customHeight="1" x14ac:dyDescent="0.35">
      <c r="C21" s="221"/>
      <c r="D21" s="221"/>
      <c r="E21" s="221"/>
      <c r="F21" s="221"/>
      <c r="G21" s="221"/>
      <c r="H21" s="221"/>
      <c r="I21" s="221"/>
      <c r="J21" s="221"/>
      <c r="K21" s="221"/>
      <c r="L21" s="221"/>
      <c r="M21" s="221"/>
      <c r="N21" s="221"/>
      <c r="O21" s="221"/>
      <c r="P21" s="221"/>
      <c r="Q21" s="221"/>
      <c r="R21" s="221"/>
    </row>
    <row r="22" spans="3:18" ht="16" customHeight="1" x14ac:dyDescent="0.35">
      <c r="C22" s="221"/>
      <c r="D22" s="221"/>
      <c r="E22" s="221"/>
      <c r="F22" s="221"/>
      <c r="G22" s="221"/>
      <c r="H22" s="221"/>
      <c r="I22" s="221"/>
      <c r="J22" s="221"/>
      <c r="K22" s="221"/>
      <c r="L22" s="221"/>
      <c r="M22" s="221"/>
      <c r="N22" s="221"/>
      <c r="O22" s="221"/>
      <c r="P22" s="221"/>
      <c r="Q22" s="221"/>
      <c r="R22" s="221"/>
    </row>
    <row r="23" spans="3:18" ht="16" customHeight="1" x14ac:dyDescent="0.35">
      <c r="C23" s="221"/>
      <c r="D23" s="221"/>
      <c r="E23" s="221"/>
      <c r="F23" s="221"/>
      <c r="G23" s="221"/>
      <c r="H23" s="221"/>
      <c r="I23" s="221"/>
      <c r="J23" s="221"/>
      <c r="K23" s="221"/>
      <c r="L23" s="221"/>
      <c r="M23" s="221"/>
      <c r="N23" s="221"/>
      <c r="O23" s="221"/>
      <c r="P23" s="221"/>
      <c r="Q23" s="221"/>
      <c r="R23" s="221"/>
    </row>
    <row r="24" spans="3:18" ht="16" customHeight="1" x14ac:dyDescent="0.35">
      <c r="C24" s="221"/>
      <c r="D24" s="221"/>
      <c r="E24" s="221"/>
      <c r="F24" s="221"/>
      <c r="G24" s="221"/>
      <c r="H24" s="221"/>
      <c r="I24" s="221"/>
      <c r="J24" s="221"/>
      <c r="K24" s="221"/>
      <c r="L24" s="221"/>
      <c r="M24" s="221"/>
      <c r="N24" s="221"/>
      <c r="O24" s="221"/>
      <c r="P24" s="221"/>
      <c r="Q24" s="221"/>
      <c r="R24" s="221"/>
    </row>
    <row r="25" spans="3:18" ht="16" customHeight="1" x14ac:dyDescent="0.35">
      <c r="C25" s="221"/>
      <c r="D25" s="221"/>
      <c r="E25" s="221"/>
      <c r="F25" s="221"/>
      <c r="G25" s="221"/>
      <c r="H25" s="221"/>
      <c r="I25" s="221"/>
      <c r="J25" s="221"/>
      <c r="K25" s="221"/>
      <c r="L25" s="221"/>
      <c r="M25" s="221"/>
      <c r="N25" s="221"/>
      <c r="O25" s="221"/>
      <c r="P25" s="221"/>
      <c r="Q25" s="221"/>
      <c r="R25" s="221"/>
    </row>
    <row r="26" spans="3:18" ht="16" customHeight="1" x14ac:dyDescent="0.35">
      <c r="C26" s="221"/>
      <c r="D26" s="221"/>
      <c r="E26" s="221"/>
      <c r="F26" s="221"/>
      <c r="G26" s="221"/>
      <c r="H26" s="221"/>
      <c r="I26" s="221"/>
      <c r="J26" s="221"/>
      <c r="K26" s="221"/>
      <c r="L26" s="221"/>
      <c r="M26" s="221"/>
      <c r="N26" s="221"/>
      <c r="O26" s="221"/>
      <c r="P26" s="221"/>
      <c r="Q26" s="221"/>
      <c r="R26" s="221"/>
    </row>
    <row r="27" spans="3:18" ht="16" customHeight="1" x14ac:dyDescent="0.35">
      <c r="C27" s="221"/>
      <c r="D27" s="221"/>
      <c r="E27" s="221"/>
      <c r="F27" s="221"/>
      <c r="G27" s="221"/>
      <c r="H27" s="221"/>
      <c r="I27" s="221"/>
      <c r="J27" s="221"/>
      <c r="K27" s="221"/>
      <c r="L27" s="221"/>
      <c r="M27" s="221"/>
      <c r="N27" s="221"/>
      <c r="O27" s="221"/>
      <c r="P27" s="221"/>
      <c r="Q27" s="221"/>
      <c r="R27" s="221"/>
    </row>
    <row r="28" spans="3:18" ht="16" customHeight="1" x14ac:dyDescent="0.35">
      <c r="C28" s="221"/>
      <c r="D28" s="221"/>
      <c r="E28" s="221"/>
      <c r="F28" s="221"/>
      <c r="G28" s="221"/>
      <c r="H28" s="221"/>
      <c r="I28" s="221"/>
      <c r="J28" s="221"/>
      <c r="K28" s="221"/>
      <c r="L28" s="221"/>
      <c r="M28" s="221"/>
      <c r="N28" s="221"/>
      <c r="O28" s="221"/>
      <c r="P28" s="221"/>
      <c r="Q28" s="221"/>
      <c r="R28" s="221"/>
    </row>
    <row r="29" spans="3:18" ht="16" customHeight="1" x14ac:dyDescent="0.35">
      <c r="C29" s="221"/>
      <c r="D29" s="221"/>
      <c r="E29" s="221"/>
      <c r="F29" s="221"/>
      <c r="G29" s="221"/>
      <c r="H29" s="221"/>
      <c r="I29" s="221"/>
      <c r="J29" s="221"/>
      <c r="K29" s="221"/>
      <c r="L29" s="221"/>
      <c r="M29" s="221"/>
      <c r="N29" s="221"/>
      <c r="O29" s="221"/>
      <c r="P29" s="221"/>
      <c r="Q29" s="221"/>
      <c r="R29" s="221"/>
    </row>
    <row r="30" spans="3:18" ht="16" customHeight="1" x14ac:dyDescent="0.35">
      <c r="C30" s="221"/>
      <c r="D30" s="221"/>
      <c r="E30" s="221"/>
      <c r="F30" s="221"/>
      <c r="G30" s="221"/>
      <c r="H30" s="221"/>
      <c r="I30" s="221"/>
      <c r="J30" s="221"/>
      <c r="K30" s="221"/>
      <c r="L30" s="221"/>
      <c r="M30" s="221"/>
      <c r="N30" s="221"/>
      <c r="O30" s="221"/>
      <c r="P30" s="221"/>
      <c r="Q30" s="221"/>
      <c r="R30" s="221"/>
    </row>
    <row r="31" spans="3:18" ht="16" customHeight="1" x14ac:dyDescent="0.35">
      <c r="C31" s="221"/>
      <c r="D31" s="221"/>
      <c r="E31" s="221"/>
      <c r="F31" s="221"/>
      <c r="G31" s="221"/>
      <c r="H31" s="221"/>
      <c r="I31" s="221"/>
      <c r="J31" s="221"/>
      <c r="K31" s="221"/>
      <c r="L31" s="221"/>
      <c r="M31" s="221"/>
      <c r="N31" s="221"/>
      <c r="O31" s="221"/>
      <c r="P31" s="221"/>
      <c r="Q31" s="221"/>
      <c r="R31" s="221"/>
    </row>
    <row r="32" spans="3:18" ht="16" customHeight="1" x14ac:dyDescent="0.35">
      <c r="C32" s="221"/>
      <c r="D32" s="221"/>
      <c r="E32" s="221"/>
      <c r="F32" s="221"/>
      <c r="G32" s="221"/>
      <c r="H32" s="221"/>
      <c r="I32" s="221"/>
      <c r="J32" s="221"/>
      <c r="K32" s="221"/>
      <c r="L32" s="221"/>
      <c r="M32" s="221"/>
      <c r="N32" s="221"/>
      <c r="O32" s="221"/>
      <c r="P32" s="221"/>
      <c r="Q32" s="221"/>
      <c r="R32" s="221"/>
    </row>
    <row r="33" spans="3:18" ht="16" customHeight="1" x14ac:dyDescent="0.35">
      <c r="C33" s="221"/>
      <c r="D33" s="221"/>
      <c r="E33" s="221"/>
      <c r="F33" s="221"/>
      <c r="G33" s="221"/>
      <c r="H33" s="221"/>
      <c r="I33" s="221"/>
      <c r="J33" s="221"/>
      <c r="K33" s="221"/>
      <c r="L33" s="221"/>
      <c r="M33" s="221"/>
      <c r="N33" s="221"/>
      <c r="O33" s="221"/>
      <c r="P33" s="221"/>
      <c r="Q33" s="221"/>
      <c r="R33" s="221"/>
    </row>
    <row r="34" spans="3:18" ht="16" customHeight="1" x14ac:dyDescent="0.35">
      <c r="C34" s="221"/>
      <c r="D34" s="221"/>
      <c r="E34" s="221"/>
      <c r="F34" s="221"/>
      <c r="G34" s="221"/>
      <c r="H34" s="221"/>
      <c r="I34" s="221"/>
      <c r="J34" s="221"/>
      <c r="K34" s="221"/>
      <c r="L34" s="221"/>
      <c r="M34" s="221"/>
      <c r="N34" s="221"/>
      <c r="O34" s="221"/>
      <c r="P34" s="221"/>
      <c r="Q34" s="221"/>
      <c r="R34" s="221"/>
    </row>
    <row r="35" spans="3:18" ht="16" customHeight="1" x14ac:dyDescent="0.35">
      <c r="C35" s="221"/>
      <c r="D35" s="221"/>
      <c r="E35" s="221"/>
      <c r="F35" s="221"/>
      <c r="G35" s="221"/>
      <c r="H35" s="221"/>
      <c r="I35" s="221"/>
      <c r="J35" s="221"/>
      <c r="K35" s="221"/>
      <c r="L35" s="221"/>
      <c r="M35" s="221"/>
      <c r="N35" s="221"/>
      <c r="O35" s="221"/>
      <c r="P35" s="221"/>
      <c r="Q35" s="221"/>
      <c r="R35" s="221"/>
    </row>
    <row r="36" spans="3:18" ht="16" customHeight="1" x14ac:dyDescent="0.35">
      <c r="C36" s="221"/>
      <c r="D36" s="221"/>
      <c r="E36" s="221"/>
      <c r="F36" s="221"/>
      <c r="G36" s="221"/>
      <c r="H36" s="221"/>
      <c r="I36" s="221"/>
      <c r="J36" s="221"/>
      <c r="K36" s="221"/>
      <c r="L36" s="221"/>
      <c r="M36" s="221"/>
      <c r="N36" s="221"/>
      <c r="O36" s="221"/>
      <c r="P36" s="221"/>
      <c r="Q36" s="221"/>
      <c r="R36" s="221"/>
    </row>
    <row r="37" spans="3:18" ht="16" customHeight="1" x14ac:dyDescent="0.35">
      <c r="C37" s="221"/>
      <c r="D37" s="221"/>
      <c r="E37" s="221"/>
      <c r="F37" s="221"/>
      <c r="G37" s="221"/>
      <c r="H37" s="221"/>
      <c r="I37" s="221"/>
      <c r="J37" s="221"/>
      <c r="K37" s="221"/>
      <c r="L37" s="221"/>
      <c r="M37" s="221"/>
      <c r="N37" s="221"/>
      <c r="O37" s="221"/>
      <c r="P37" s="221"/>
      <c r="Q37" s="221"/>
      <c r="R37" s="221"/>
    </row>
    <row r="38" spans="3:18" ht="16" customHeight="1" x14ac:dyDescent="0.35">
      <c r="C38" s="221"/>
      <c r="D38" s="221"/>
      <c r="E38" s="221"/>
      <c r="F38" s="221"/>
      <c r="G38" s="221"/>
      <c r="H38" s="221"/>
      <c r="I38" s="221"/>
      <c r="J38" s="221"/>
      <c r="K38" s="221"/>
      <c r="L38" s="221"/>
      <c r="M38" s="221"/>
      <c r="N38" s="221"/>
      <c r="O38" s="221"/>
      <c r="P38" s="221"/>
      <c r="Q38" s="221"/>
      <c r="R38" s="221"/>
    </row>
    <row r="39" spans="3:18" ht="16" customHeight="1" x14ac:dyDescent="0.35">
      <c r="C39" s="221"/>
      <c r="D39" s="221"/>
      <c r="E39" s="221"/>
      <c r="F39" s="221"/>
      <c r="G39" s="221"/>
      <c r="H39" s="221"/>
      <c r="I39" s="221"/>
      <c r="J39" s="221"/>
      <c r="K39" s="221"/>
      <c r="L39" s="221"/>
      <c r="M39" s="221"/>
      <c r="N39" s="221"/>
      <c r="O39" s="221"/>
      <c r="P39" s="221"/>
      <c r="Q39" s="221"/>
      <c r="R39" s="221"/>
    </row>
    <row r="40" spans="3:18" ht="16" customHeight="1" x14ac:dyDescent="0.35">
      <c r="C40" s="221"/>
      <c r="D40" s="221"/>
      <c r="E40" s="221"/>
      <c r="F40" s="221"/>
      <c r="G40" s="221"/>
      <c r="H40" s="221"/>
      <c r="I40" s="221"/>
      <c r="J40" s="221"/>
      <c r="K40" s="221"/>
      <c r="L40" s="221"/>
      <c r="M40" s="221"/>
      <c r="N40" s="221"/>
      <c r="O40" s="221"/>
      <c r="P40" s="221"/>
      <c r="Q40" s="221"/>
      <c r="R40" s="221"/>
    </row>
    <row r="41" spans="3:18" ht="16" customHeight="1" x14ac:dyDescent="0.35">
      <c r="C41" s="221"/>
      <c r="D41" s="221"/>
      <c r="E41" s="221"/>
      <c r="F41" s="221"/>
      <c r="G41" s="221"/>
      <c r="H41" s="221"/>
      <c r="I41" s="221"/>
      <c r="J41" s="221"/>
      <c r="K41" s="221"/>
      <c r="L41" s="221"/>
      <c r="M41" s="221"/>
      <c r="N41" s="221"/>
      <c r="O41" s="221"/>
      <c r="P41" s="221"/>
      <c r="Q41" s="221"/>
      <c r="R41" s="221"/>
    </row>
    <row r="42" spans="3:18" x14ac:dyDescent="0.35">
      <c r="C42" s="221"/>
      <c r="D42" s="221"/>
      <c r="E42" s="221"/>
      <c r="F42" s="221"/>
      <c r="G42" s="221"/>
      <c r="H42" s="221"/>
      <c r="I42" s="221"/>
      <c r="J42" s="221"/>
      <c r="K42" s="221"/>
      <c r="L42" s="221"/>
      <c r="M42" s="221"/>
      <c r="N42" s="221"/>
      <c r="O42" s="221"/>
      <c r="P42" s="221"/>
      <c r="Q42" s="221"/>
      <c r="R42" s="221"/>
    </row>
    <row r="44" spans="3:18" x14ac:dyDescent="0.35">
      <c r="C44" s="223" t="s">
        <v>295</v>
      </c>
      <c r="D44" s="223"/>
      <c r="E44" s="7" t="s">
        <v>0</v>
      </c>
      <c r="F44" s="7"/>
      <c r="G44" s="7"/>
      <c r="H44" s="7"/>
      <c r="I44" s="7"/>
      <c r="J44" s="7"/>
      <c r="K44" s="7"/>
      <c r="L44" s="7"/>
      <c r="M44" s="7"/>
      <c r="N44" s="7"/>
      <c r="O44" s="7"/>
      <c r="P44" s="7"/>
      <c r="Q44" s="7"/>
      <c r="R44" s="7"/>
    </row>
    <row r="45" spans="3:18" x14ac:dyDescent="0.35">
      <c r="C45" s="223"/>
      <c r="D45" s="223"/>
      <c r="E45" s="7"/>
      <c r="F45" s="7"/>
      <c r="G45" s="7"/>
      <c r="H45" s="7"/>
      <c r="I45" s="7"/>
      <c r="J45" s="7"/>
      <c r="K45" s="7"/>
      <c r="L45" s="7"/>
      <c r="M45" s="7"/>
      <c r="N45" s="7"/>
      <c r="O45" s="7"/>
      <c r="P45" s="7"/>
      <c r="Q45" s="7"/>
      <c r="R45" s="7"/>
    </row>
    <row r="46" spans="3:18" ht="16" customHeight="1" x14ac:dyDescent="0.35">
      <c r="C46" s="225" t="s">
        <v>48</v>
      </c>
      <c r="D46" s="225"/>
      <c r="E46" s="225"/>
      <c r="F46" s="225"/>
      <c r="G46" s="225"/>
      <c r="H46" s="225"/>
      <c r="I46" s="225"/>
      <c r="J46" s="225"/>
      <c r="K46" s="225"/>
      <c r="L46" s="225"/>
      <c r="M46" s="225"/>
      <c r="N46" s="7"/>
      <c r="O46" s="7"/>
      <c r="P46" s="7"/>
      <c r="Q46" s="7"/>
      <c r="R46" s="7"/>
    </row>
    <row r="47" spans="3:18" ht="16" customHeight="1" x14ac:dyDescent="0.35">
      <c r="C47" s="225"/>
      <c r="D47" s="225"/>
      <c r="E47" s="225"/>
      <c r="F47" s="225"/>
      <c r="G47" s="225"/>
      <c r="H47" s="225"/>
      <c r="I47" s="225"/>
      <c r="J47" s="225"/>
      <c r="K47" s="225"/>
      <c r="L47" s="225"/>
      <c r="M47" s="225"/>
      <c r="N47" s="7"/>
      <c r="O47" s="7"/>
      <c r="P47" s="7"/>
      <c r="Q47" s="7"/>
      <c r="R47" s="7"/>
    </row>
    <row r="49" spans="3:18" x14ac:dyDescent="0.35">
      <c r="C49" s="221" t="s">
        <v>296</v>
      </c>
      <c r="D49" s="222"/>
      <c r="E49" s="222"/>
      <c r="F49" s="222"/>
      <c r="G49" s="222"/>
      <c r="H49" s="222"/>
      <c r="I49" s="222"/>
      <c r="J49" s="222"/>
      <c r="K49" s="222"/>
      <c r="L49" s="222"/>
      <c r="M49" s="222"/>
      <c r="N49" s="222"/>
      <c r="O49" s="222"/>
      <c r="P49" s="222"/>
      <c r="Q49" s="222"/>
      <c r="R49" s="222"/>
    </row>
    <row r="50" spans="3:18" x14ac:dyDescent="0.35">
      <c r="C50" s="222"/>
      <c r="D50" s="222"/>
      <c r="E50" s="222"/>
      <c r="F50" s="222"/>
      <c r="G50" s="222"/>
      <c r="H50" s="222"/>
      <c r="I50" s="222"/>
      <c r="J50" s="222"/>
      <c r="K50" s="222"/>
      <c r="L50" s="222"/>
      <c r="M50" s="222"/>
      <c r="N50" s="222"/>
      <c r="O50" s="222"/>
      <c r="P50" s="222"/>
      <c r="Q50" s="222"/>
      <c r="R50" s="222"/>
    </row>
    <row r="51" spans="3:18" x14ac:dyDescent="0.35">
      <c r="C51" s="222"/>
      <c r="D51" s="222"/>
      <c r="E51" s="222"/>
      <c r="F51" s="222"/>
      <c r="G51" s="222"/>
      <c r="H51" s="222"/>
      <c r="I51" s="222"/>
      <c r="J51" s="222"/>
      <c r="K51" s="222"/>
      <c r="L51" s="222"/>
      <c r="M51" s="222"/>
      <c r="N51" s="222"/>
      <c r="O51" s="222"/>
      <c r="P51" s="222"/>
      <c r="Q51" s="222"/>
      <c r="R51" s="222"/>
    </row>
    <row r="52" spans="3:18" x14ac:dyDescent="0.35">
      <c r="C52" s="222"/>
      <c r="D52" s="222"/>
      <c r="E52" s="222"/>
      <c r="F52" s="222"/>
      <c r="G52" s="222"/>
      <c r="H52" s="222"/>
      <c r="I52" s="222"/>
      <c r="J52" s="222"/>
      <c r="K52" s="222"/>
      <c r="L52" s="222"/>
      <c r="M52" s="222"/>
      <c r="N52" s="222"/>
      <c r="O52" s="222"/>
      <c r="P52" s="222"/>
      <c r="Q52" s="222"/>
      <c r="R52" s="222"/>
    </row>
    <row r="53" spans="3:18" x14ac:dyDescent="0.35">
      <c r="C53" s="222"/>
      <c r="D53" s="222"/>
      <c r="E53" s="222"/>
      <c r="F53" s="222"/>
      <c r="G53" s="222"/>
      <c r="H53" s="222"/>
      <c r="I53" s="222"/>
      <c r="J53" s="222"/>
      <c r="K53" s="222"/>
      <c r="L53" s="222"/>
      <c r="M53" s="222"/>
      <c r="N53" s="222"/>
      <c r="O53" s="222"/>
      <c r="P53" s="222"/>
      <c r="Q53" s="222"/>
      <c r="R53" s="222"/>
    </row>
    <row r="54" spans="3:18" x14ac:dyDescent="0.35">
      <c r="C54" s="222"/>
      <c r="D54" s="222"/>
      <c r="E54" s="222"/>
      <c r="F54" s="222"/>
      <c r="G54" s="222"/>
      <c r="H54" s="222"/>
      <c r="I54" s="222"/>
      <c r="J54" s="222"/>
      <c r="K54" s="222"/>
      <c r="L54" s="222"/>
      <c r="M54" s="222"/>
      <c r="N54" s="222"/>
      <c r="O54" s="222"/>
      <c r="P54" s="222"/>
      <c r="Q54" s="222"/>
      <c r="R54" s="222"/>
    </row>
    <row r="55" spans="3:18" x14ac:dyDescent="0.35">
      <c r="C55" s="222"/>
      <c r="D55" s="222"/>
      <c r="E55" s="222"/>
      <c r="F55" s="222"/>
      <c r="G55" s="222"/>
      <c r="H55" s="222"/>
      <c r="I55" s="222"/>
      <c r="J55" s="222"/>
      <c r="K55" s="222"/>
      <c r="L55" s="222"/>
      <c r="M55" s="222"/>
      <c r="N55" s="222"/>
      <c r="O55" s="222"/>
      <c r="P55" s="222"/>
      <c r="Q55" s="222"/>
      <c r="R55" s="222"/>
    </row>
    <row r="56" spans="3:18" x14ac:dyDescent="0.35">
      <c r="C56" s="222"/>
      <c r="D56" s="222"/>
      <c r="E56" s="222"/>
      <c r="F56" s="222"/>
      <c r="G56" s="222"/>
      <c r="H56" s="222"/>
      <c r="I56" s="222"/>
      <c r="J56" s="222"/>
      <c r="K56" s="222"/>
      <c r="L56" s="222"/>
      <c r="M56" s="222"/>
      <c r="N56" s="222"/>
      <c r="O56" s="222"/>
      <c r="P56" s="222"/>
      <c r="Q56" s="222"/>
      <c r="R56" s="222"/>
    </row>
    <row r="57" spans="3:18" x14ac:dyDescent="0.35">
      <c r="C57" s="222"/>
      <c r="D57" s="222"/>
      <c r="E57" s="222"/>
      <c r="F57" s="222"/>
      <c r="G57" s="222"/>
      <c r="H57" s="222"/>
      <c r="I57" s="222"/>
      <c r="J57" s="222"/>
      <c r="K57" s="222"/>
      <c r="L57" s="222"/>
      <c r="M57" s="222"/>
      <c r="N57" s="222"/>
      <c r="O57" s="222"/>
      <c r="P57" s="222"/>
      <c r="Q57" s="222"/>
      <c r="R57" s="222"/>
    </row>
    <row r="58" spans="3:18" x14ac:dyDescent="0.35">
      <c r="C58" s="222"/>
      <c r="D58" s="222"/>
      <c r="E58" s="222"/>
      <c r="F58" s="222"/>
      <c r="G58" s="222"/>
      <c r="H58" s="222"/>
      <c r="I58" s="222"/>
      <c r="J58" s="222"/>
      <c r="K58" s="222"/>
      <c r="L58" s="222"/>
      <c r="M58" s="222"/>
      <c r="N58" s="222"/>
      <c r="O58" s="222"/>
      <c r="P58" s="222"/>
      <c r="Q58" s="222"/>
      <c r="R58" s="222"/>
    </row>
    <row r="59" spans="3:18" x14ac:dyDescent="0.35">
      <c r="C59" s="222"/>
      <c r="D59" s="222"/>
      <c r="E59" s="222"/>
      <c r="F59" s="222"/>
      <c r="G59" s="222"/>
      <c r="H59" s="222"/>
      <c r="I59" s="222"/>
      <c r="J59" s="222"/>
      <c r="K59" s="222"/>
      <c r="L59" s="222"/>
      <c r="M59" s="222"/>
      <c r="N59" s="222"/>
      <c r="O59" s="222"/>
      <c r="P59" s="222"/>
      <c r="Q59" s="222"/>
      <c r="R59" s="222"/>
    </row>
    <row r="60" spans="3:18" x14ac:dyDescent="0.35">
      <c r="C60" s="222"/>
      <c r="D60" s="222"/>
      <c r="E60" s="222"/>
      <c r="F60" s="222"/>
      <c r="G60" s="222"/>
      <c r="H60" s="222"/>
      <c r="I60" s="222"/>
      <c r="J60" s="222"/>
      <c r="K60" s="222"/>
      <c r="L60" s="222"/>
      <c r="M60" s="222"/>
      <c r="N60" s="222"/>
      <c r="O60" s="222"/>
      <c r="P60" s="222"/>
      <c r="Q60" s="222"/>
      <c r="R60" s="222"/>
    </row>
    <row r="61" spans="3:18" x14ac:dyDescent="0.35">
      <c r="C61" s="222"/>
      <c r="D61" s="222"/>
      <c r="E61" s="222"/>
      <c r="F61" s="222"/>
      <c r="G61" s="222"/>
      <c r="H61" s="222"/>
      <c r="I61" s="222"/>
      <c r="J61" s="222"/>
      <c r="K61" s="222"/>
      <c r="L61" s="222"/>
      <c r="M61" s="222"/>
      <c r="N61" s="222"/>
      <c r="O61" s="222"/>
      <c r="P61" s="222"/>
      <c r="Q61" s="222"/>
      <c r="R61" s="222"/>
    </row>
    <row r="62" spans="3:18" x14ac:dyDescent="0.35">
      <c r="C62" s="222"/>
      <c r="D62" s="222"/>
      <c r="E62" s="222"/>
      <c r="F62" s="222"/>
      <c r="G62" s="222"/>
      <c r="H62" s="222"/>
      <c r="I62" s="222"/>
      <c r="J62" s="222"/>
      <c r="K62" s="222"/>
      <c r="L62" s="222"/>
      <c r="M62" s="222"/>
      <c r="N62" s="222"/>
      <c r="O62" s="222"/>
      <c r="P62" s="222"/>
      <c r="Q62" s="222"/>
      <c r="R62" s="222"/>
    </row>
    <row r="63" spans="3:18" x14ac:dyDescent="0.35">
      <c r="C63" s="222"/>
      <c r="D63" s="222"/>
      <c r="E63" s="222"/>
      <c r="F63" s="222"/>
      <c r="G63" s="222"/>
      <c r="H63" s="222"/>
      <c r="I63" s="222"/>
      <c r="J63" s="222"/>
      <c r="K63" s="222"/>
      <c r="L63" s="222"/>
      <c r="M63" s="222"/>
      <c r="N63" s="222"/>
      <c r="O63" s="222"/>
      <c r="P63" s="222"/>
      <c r="Q63" s="222"/>
      <c r="R63" s="222"/>
    </row>
    <row r="64" spans="3:18" x14ac:dyDescent="0.35">
      <c r="C64" s="222"/>
      <c r="D64" s="222"/>
      <c r="E64" s="222"/>
      <c r="F64" s="222"/>
      <c r="G64" s="222"/>
      <c r="H64" s="222"/>
      <c r="I64" s="222"/>
      <c r="J64" s="222"/>
      <c r="K64" s="222"/>
      <c r="L64" s="222"/>
      <c r="M64" s="222"/>
      <c r="N64" s="222"/>
      <c r="O64" s="222"/>
      <c r="P64" s="222"/>
      <c r="Q64" s="222"/>
      <c r="R64" s="222"/>
    </row>
    <row r="65" spans="3:18" x14ac:dyDescent="0.35">
      <c r="C65" s="222"/>
      <c r="D65" s="222"/>
      <c r="E65" s="222"/>
      <c r="F65" s="222"/>
      <c r="G65" s="222"/>
      <c r="H65" s="222"/>
      <c r="I65" s="222"/>
      <c r="J65" s="222"/>
      <c r="K65" s="222"/>
      <c r="L65" s="222"/>
      <c r="M65" s="222"/>
      <c r="N65" s="222"/>
      <c r="O65" s="222"/>
      <c r="P65" s="222"/>
      <c r="Q65" s="222"/>
      <c r="R65" s="222"/>
    </row>
    <row r="66" spans="3:18" x14ac:dyDescent="0.35">
      <c r="C66" s="222"/>
      <c r="D66" s="222"/>
      <c r="E66" s="222"/>
      <c r="F66" s="222"/>
      <c r="G66" s="222"/>
      <c r="H66" s="222"/>
      <c r="I66" s="222"/>
      <c r="J66" s="222"/>
      <c r="K66" s="222"/>
      <c r="L66" s="222"/>
      <c r="M66" s="222"/>
      <c r="N66" s="222"/>
      <c r="O66" s="222"/>
      <c r="P66" s="222"/>
      <c r="Q66" s="222"/>
      <c r="R66" s="222"/>
    </row>
    <row r="67" spans="3:18" x14ac:dyDescent="0.35">
      <c r="C67" s="222"/>
      <c r="D67" s="222"/>
      <c r="E67" s="222"/>
      <c r="F67" s="222"/>
      <c r="G67" s="222"/>
      <c r="H67" s="222"/>
      <c r="I67" s="222"/>
      <c r="J67" s="222"/>
      <c r="K67" s="222"/>
      <c r="L67" s="222"/>
      <c r="M67" s="222"/>
      <c r="N67" s="222"/>
      <c r="O67" s="222"/>
      <c r="P67" s="222"/>
      <c r="Q67" s="222"/>
      <c r="R67" s="222"/>
    </row>
    <row r="68" spans="3:18" x14ac:dyDescent="0.35">
      <c r="C68" s="222"/>
      <c r="D68" s="222"/>
      <c r="E68" s="222"/>
      <c r="F68" s="222"/>
      <c r="G68" s="222"/>
      <c r="H68" s="222"/>
      <c r="I68" s="222"/>
      <c r="J68" s="222"/>
      <c r="K68" s="222"/>
      <c r="L68" s="222"/>
      <c r="M68" s="222"/>
      <c r="N68" s="222"/>
      <c r="O68" s="222"/>
      <c r="P68" s="222"/>
      <c r="Q68" s="222"/>
      <c r="R68" s="222"/>
    </row>
    <row r="69" spans="3:18" x14ac:dyDescent="0.35">
      <c r="C69" s="222"/>
      <c r="D69" s="222"/>
      <c r="E69" s="222"/>
      <c r="F69" s="222"/>
      <c r="G69" s="222"/>
      <c r="H69" s="222"/>
      <c r="I69" s="222"/>
      <c r="J69" s="222"/>
      <c r="K69" s="222"/>
      <c r="L69" s="222"/>
      <c r="M69" s="222"/>
      <c r="N69" s="222"/>
      <c r="O69" s="222"/>
      <c r="P69" s="222"/>
      <c r="Q69" s="222"/>
      <c r="R69" s="222"/>
    </row>
    <row r="70" spans="3:18" x14ac:dyDescent="0.35">
      <c r="C70" s="222"/>
      <c r="D70" s="222"/>
      <c r="E70" s="222"/>
      <c r="F70" s="222"/>
      <c r="G70" s="222"/>
      <c r="H70" s="222"/>
      <c r="I70" s="222"/>
      <c r="J70" s="222"/>
      <c r="K70" s="222"/>
      <c r="L70" s="222"/>
      <c r="M70" s="222"/>
      <c r="N70" s="222"/>
      <c r="O70" s="222"/>
      <c r="P70" s="222"/>
      <c r="Q70" s="222"/>
      <c r="R70" s="222"/>
    </row>
    <row r="71" spans="3:18" x14ac:dyDescent="0.35">
      <c r="C71" s="222"/>
      <c r="D71" s="222"/>
      <c r="E71" s="222"/>
      <c r="F71" s="222"/>
      <c r="G71" s="222"/>
      <c r="H71" s="222"/>
      <c r="I71" s="222"/>
      <c r="J71" s="222"/>
      <c r="K71" s="222"/>
      <c r="L71" s="222"/>
      <c r="M71" s="222"/>
      <c r="N71" s="222"/>
      <c r="O71" s="222"/>
      <c r="P71" s="222"/>
      <c r="Q71" s="222"/>
      <c r="R71" s="222"/>
    </row>
    <row r="72" spans="3:18" x14ac:dyDescent="0.35">
      <c r="C72" s="222"/>
      <c r="D72" s="222"/>
      <c r="E72" s="222"/>
      <c r="F72" s="222"/>
      <c r="G72" s="222"/>
      <c r="H72" s="222"/>
      <c r="I72" s="222"/>
      <c r="J72" s="222"/>
      <c r="K72" s="222"/>
      <c r="L72" s="222"/>
      <c r="M72" s="222"/>
      <c r="N72" s="222"/>
      <c r="O72" s="222"/>
      <c r="P72" s="222"/>
      <c r="Q72" s="222"/>
      <c r="R72" s="222"/>
    </row>
    <row r="73" spans="3:18" x14ac:dyDescent="0.35">
      <c r="C73" s="222"/>
      <c r="D73" s="222"/>
      <c r="E73" s="222"/>
      <c r="F73" s="222"/>
      <c r="G73" s="222"/>
      <c r="H73" s="222"/>
      <c r="I73" s="222"/>
      <c r="J73" s="222"/>
      <c r="K73" s="222"/>
      <c r="L73" s="222"/>
      <c r="M73" s="222"/>
      <c r="N73" s="222"/>
      <c r="O73" s="222"/>
      <c r="P73" s="222"/>
      <c r="Q73" s="222"/>
      <c r="R73" s="222"/>
    </row>
  </sheetData>
  <sheetProtection algorithmName="SHA-512" hashValue="Il/VgQDqQMg/W1/U/m9mnh/szn1rkoKBuKBbSZ1i1dzuu1h+qG4KmaXv8ZhQsuEbBRLNhLmzNfO0+Gx+8GwG7Q==" saltValue="Q8vEQi66jKgYmyPAorGwWQ==" spinCount="100000" sheet="1" objects="1" scenarios="1" selectLockedCells="1" selectUnlockedCells="1"/>
  <customSheetViews>
    <customSheetView guid="{8D88DD34-EDCF-2545-92E6-3B4294438499}" scale="90" showGridLines="0" topLeftCell="B36">
      <selection activeCell="C50" sqref="C50:R74"/>
      <pageMargins left="0" right="0" top="0" bottom="0" header="0" footer="0"/>
    </customSheetView>
  </customSheetViews>
  <mergeCells count="6">
    <mergeCell ref="C49:R73"/>
    <mergeCell ref="C7:D8"/>
    <mergeCell ref="C9:P10"/>
    <mergeCell ref="C12:R42"/>
    <mergeCell ref="C44:D45"/>
    <mergeCell ref="C46:M47"/>
  </mergeCell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6C17B2-1EBB-DD4F-AF65-C830FE448C46}">
  <sheetPr codeName="Planilha11"/>
  <dimension ref="A1:AG144"/>
  <sheetViews>
    <sheetView showGridLines="0" showRowColHeaders="0" zoomScale="70" zoomScaleNormal="70" workbookViewId="0">
      <selection activeCell="C12" sqref="C12:R20"/>
      <extLst>
        <ext xmlns:xlsdti="http://schemas.microsoft.com/office/spreadsheetml/2023/showDataTypeIcons" uri="{77bfe23e-c014-4d31-8a63-9c772dbf06b6}">
          <xlsdti:showDataTypeIcons visible="0"/>
        </ext>
      </extLst>
    </sheetView>
  </sheetViews>
  <sheetFormatPr defaultColWidth="10.83203125" defaultRowHeight="15.5" x14ac:dyDescent="0.35"/>
  <cols>
    <col min="1" max="2" width="10.83203125" style="8"/>
    <col min="3" max="18" width="10.83203125" style="9"/>
    <col min="19" max="33" width="10.83203125" style="8"/>
    <col min="34" max="16384" width="10.83203125" style="9"/>
  </cols>
  <sheetData>
    <row r="1" spans="3:18" x14ac:dyDescent="0.35">
      <c r="C1" s="8"/>
      <c r="D1" s="8"/>
      <c r="E1" s="8"/>
      <c r="F1" s="8"/>
      <c r="G1" s="8"/>
      <c r="H1" s="8"/>
      <c r="I1" s="8"/>
      <c r="J1" s="8"/>
      <c r="K1" s="8"/>
      <c r="L1" s="8"/>
      <c r="M1" s="8"/>
      <c r="N1" s="8"/>
      <c r="O1" s="8"/>
      <c r="P1" s="8"/>
      <c r="Q1" s="8"/>
      <c r="R1" s="8"/>
    </row>
    <row r="2" spans="3:18" x14ac:dyDescent="0.35">
      <c r="C2" s="8"/>
      <c r="D2" s="8"/>
      <c r="E2" s="8"/>
      <c r="F2" s="8"/>
      <c r="G2" s="8"/>
      <c r="H2" s="8"/>
      <c r="I2" s="8"/>
      <c r="J2" s="8"/>
      <c r="K2" s="8"/>
      <c r="L2" s="8"/>
      <c r="M2" s="8"/>
      <c r="N2" s="8"/>
      <c r="O2" s="8"/>
      <c r="P2" s="8"/>
      <c r="Q2" s="8"/>
      <c r="R2" s="8"/>
    </row>
    <row r="3" spans="3:18" x14ac:dyDescent="0.35">
      <c r="C3" s="8"/>
      <c r="D3" s="8"/>
      <c r="E3" s="8"/>
      <c r="F3" s="8"/>
      <c r="G3" s="8"/>
      <c r="H3" s="8"/>
      <c r="I3" s="8"/>
      <c r="J3" s="8"/>
      <c r="K3" s="8"/>
      <c r="L3" s="8"/>
      <c r="M3" s="8"/>
      <c r="N3" s="8"/>
      <c r="O3" s="8"/>
      <c r="P3" s="8"/>
      <c r="Q3" s="8"/>
      <c r="R3" s="8"/>
    </row>
    <row r="4" spans="3:18" x14ac:dyDescent="0.35">
      <c r="C4" s="8"/>
      <c r="D4" s="8"/>
      <c r="E4" s="8"/>
      <c r="F4" s="8"/>
      <c r="G4" s="8"/>
      <c r="H4" s="8"/>
      <c r="I4" s="8"/>
      <c r="J4" s="8"/>
      <c r="K4" s="8"/>
      <c r="L4" s="8"/>
      <c r="M4" s="8"/>
      <c r="N4" s="8"/>
      <c r="O4" s="8"/>
      <c r="P4" s="8"/>
      <c r="Q4" s="8"/>
      <c r="R4" s="8"/>
    </row>
    <row r="5" spans="3:18" x14ac:dyDescent="0.35">
      <c r="C5" s="8"/>
      <c r="D5" s="8"/>
      <c r="E5" s="8"/>
      <c r="F5" s="8"/>
      <c r="G5" s="8"/>
      <c r="H5" s="8"/>
      <c r="I5" s="8"/>
      <c r="J5" s="8"/>
      <c r="K5" s="8"/>
      <c r="L5" s="8"/>
      <c r="M5" s="8"/>
      <c r="N5" s="8"/>
      <c r="O5" s="8"/>
      <c r="P5" s="8"/>
      <c r="Q5" s="8"/>
      <c r="R5" s="8"/>
    </row>
    <row r="6" spans="3:18" x14ac:dyDescent="0.35">
      <c r="C6" s="8"/>
      <c r="D6" s="8"/>
      <c r="E6" s="8"/>
      <c r="F6" s="8"/>
      <c r="G6" s="8"/>
      <c r="H6" s="8"/>
      <c r="I6" s="8"/>
      <c r="J6" s="8"/>
      <c r="K6" s="8"/>
      <c r="L6" s="8"/>
      <c r="M6" s="8"/>
      <c r="N6" s="8"/>
      <c r="O6" s="8"/>
      <c r="P6" s="8"/>
      <c r="Q6" s="8"/>
      <c r="R6" s="8"/>
    </row>
    <row r="7" spans="3:18" x14ac:dyDescent="0.35">
      <c r="C7" s="223" t="s">
        <v>297</v>
      </c>
      <c r="D7" s="223"/>
      <c r="E7" s="7" t="s">
        <v>0</v>
      </c>
      <c r="F7" s="7"/>
      <c r="G7" s="7"/>
      <c r="H7" s="7"/>
      <c r="I7" s="7"/>
      <c r="J7" s="7"/>
      <c r="K7" s="7"/>
      <c r="L7" s="7"/>
      <c r="M7" s="7"/>
      <c r="N7" s="7"/>
      <c r="O7" s="7"/>
      <c r="P7" s="7"/>
      <c r="Q7" s="7"/>
      <c r="R7" s="7"/>
    </row>
    <row r="8" spans="3:18" x14ac:dyDescent="0.35">
      <c r="C8" s="223"/>
      <c r="D8" s="223"/>
      <c r="E8" s="7"/>
      <c r="F8" s="7"/>
      <c r="G8" s="7"/>
      <c r="H8" s="7"/>
      <c r="I8" s="7"/>
      <c r="J8" s="7"/>
      <c r="K8" s="7"/>
      <c r="L8" s="7"/>
      <c r="M8" s="7"/>
      <c r="N8" s="7"/>
      <c r="O8" s="7"/>
      <c r="P8" s="7"/>
      <c r="Q8" s="7"/>
      <c r="R8" s="7"/>
    </row>
    <row r="9" spans="3:18" ht="16" customHeight="1" x14ac:dyDescent="0.35">
      <c r="C9" s="224" t="s">
        <v>298</v>
      </c>
      <c r="D9" s="224"/>
      <c r="E9" s="224"/>
      <c r="F9" s="224"/>
      <c r="G9" s="224"/>
      <c r="H9" s="224"/>
      <c r="I9" s="224"/>
      <c r="J9" s="224"/>
      <c r="K9" s="224"/>
      <c r="L9" s="224"/>
      <c r="M9" s="224"/>
      <c r="N9" s="224"/>
      <c r="O9" s="224"/>
      <c r="P9" s="224"/>
      <c r="Q9" s="7"/>
      <c r="R9" s="7"/>
    </row>
    <row r="10" spans="3:18" ht="16" customHeight="1" x14ac:dyDescent="0.35">
      <c r="C10" s="224"/>
      <c r="D10" s="224"/>
      <c r="E10" s="224"/>
      <c r="F10" s="224"/>
      <c r="G10" s="224"/>
      <c r="H10" s="224"/>
      <c r="I10" s="224"/>
      <c r="J10" s="224"/>
      <c r="K10" s="224"/>
      <c r="L10" s="224"/>
      <c r="M10" s="224"/>
      <c r="N10" s="224"/>
      <c r="O10" s="224"/>
      <c r="P10" s="224"/>
      <c r="Q10" s="7"/>
      <c r="R10" s="7"/>
    </row>
    <row r="11" spans="3:18" ht="16.5" x14ac:dyDescent="0.35">
      <c r="C11" s="12"/>
      <c r="D11" s="13"/>
      <c r="E11" s="13"/>
      <c r="F11" s="13"/>
      <c r="G11" s="14"/>
      <c r="H11" s="14"/>
      <c r="I11" s="14"/>
      <c r="J11" s="14"/>
      <c r="K11" s="14"/>
      <c r="L11" s="14"/>
      <c r="M11" s="14"/>
      <c r="N11" s="14"/>
      <c r="O11" s="14"/>
      <c r="P11" s="14"/>
      <c r="Q11" s="14"/>
      <c r="R11" s="15"/>
    </row>
    <row r="12" spans="3:18" ht="16" customHeight="1" x14ac:dyDescent="0.35">
      <c r="C12" s="221" t="s">
        <v>665</v>
      </c>
      <c r="D12" s="221"/>
      <c r="E12" s="221"/>
      <c r="F12" s="221"/>
      <c r="G12" s="221"/>
      <c r="H12" s="221"/>
      <c r="I12" s="221"/>
      <c r="J12" s="221"/>
      <c r="K12" s="221"/>
      <c r="L12" s="221"/>
      <c r="M12" s="221"/>
      <c r="N12" s="221"/>
      <c r="O12" s="221"/>
      <c r="P12" s="221"/>
      <c r="Q12" s="221"/>
      <c r="R12" s="221"/>
    </row>
    <row r="13" spans="3:18" ht="16" customHeight="1" x14ac:dyDescent="0.35">
      <c r="C13" s="221"/>
      <c r="D13" s="221"/>
      <c r="E13" s="221"/>
      <c r="F13" s="221"/>
      <c r="G13" s="221"/>
      <c r="H13" s="221"/>
      <c r="I13" s="221"/>
      <c r="J13" s="221"/>
      <c r="K13" s="221"/>
      <c r="L13" s="221"/>
      <c r="M13" s="221"/>
      <c r="N13" s="221"/>
      <c r="O13" s="221"/>
      <c r="P13" s="221"/>
      <c r="Q13" s="221"/>
      <c r="R13" s="221"/>
    </row>
    <row r="14" spans="3:18" ht="17.149999999999999" customHeight="1" x14ac:dyDescent="0.35">
      <c r="C14" s="221"/>
      <c r="D14" s="221"/>
      <c r="E14" s="221"/>
      <c r="F14" s="221"/>
      <c r="G14" s="221"/>
      <c r="H14" s="221"/>
      <c r="I14" s="221"/>
      <c r="J14" s="221"/>
      <c r="K14" s="221"/>
      <c r="L14" s="221"/>
      <c r="M14" s="221"/>
      <c r="N14" s="221"/>
      <c r="O14" s="221"/>
      <c r="P14" s="221"/>
      <c r="Q14" s="221"/>
      <c r="R14" s="221"/>
    </row>
    <row r="15" spans="3:18" ht="17.149999999999999" customHeight="1" x14ac:dyDescent="0.35">
      <c r="C15" s="221"/>
      <c r="D15" s="221"/>
      <c r="E15" s="221"/>
      <c r="F15" s="221"/>
      <c r="G15" s="221"/>
      <c r="H15" s="221"/>
      <c r="I15" s="221"/>
      <c r="J15" s="221"/>
      <c r="K15" s="221"/>
      <c r="L15" s="221"/>
      <c r="M15" s="221"/>
      <c r="N15" s="221"/>
      <c r="O15" s="221"/>
      <c r="P15" s="221"/>
      <c r="Q15" s="221"/>
      <c r="R15" s="221"/>
    </row>
    <row r="16" spans="3:18" ht="16" customHeight="1" x14ac:dyDescent="0.35">
      <c r="C16" s="221"/>
      <c r="D16" s="221"/>
      <c r="E16" s="221"/>
      <c r="F16" s="221"/>
      <c r="G16" s="221"/>
      <c r="H16" s="221"/>
      <c r="I16" s="221"/>
      <c r="J16" s="221"/>
      <c r="K16" s="221"/>
      <c r="L16" s="221"/>
      <c r="M16" s="221"/>
      <c r="N16" s="221"/>
      <c r="O16" s="221"/>
      <c r="P16" s="221"/>
      <c r="Q16" s="221"/>
      <c r="R16" s="221"/>
    </row>
    <row r="17" spans="3:18" ht="16" customHeight="1" x14ac:dyDescent="0.35">
      <c r="C17" s="221"/>
      <c r="D17" s="221"/>
      <c r="E17" s="221"/>
      <c r="F17" s="221"/>
      <c r="G17" s="221"/>
      <c r="H17" s="221"/>
      <c r="I17" s="221"/>
      <c r="J17" s="221"/>
      <c r="K17" s="221"/>
      <c r="L17" s="221"/>
      <c r="M17" s="221"/>
      <c r="N17" s="221"/>
      <c r="O17" s="221"/>
      <c r="P17" s="221"/>
      <c r="Q17" s="221"/>
      <c r="R17" s="221"/>
    </row>
    <row r="18" spans="3:18" ht="16" customHeight="1" x14ac:dyDescent="0.35">
      <c r="C18" s="221"/>
      <c r="D18" s="221"/>
      <c r="E18" s="221"/>
      <c r="F18" s="221"/>
      <c r="G18" s="221"/>
      <c r="H18" s="221"/>
      <c r="I18" s="221"/>
      <c r="J18" s="221"/>
      <c r="K18" s="221"/>
      <c r="L18" s="221"/>
      <c r="M18" s="221"/>
      <c r="N18" s="221"/>
      <c r="O18" s="221"/>
      <c r="P18" s="221"/>
      <c r="Q18" s="221"/>
      <c r="R18" s="221"/>
    </row>
    <row r="19" spans="3:18" ht="16" customHeight="1" x14ac:dyDescent="0.35">
      <c r="C19" s="221"/>
      <c r="D19" s="221"/>
      <c r="E19" s="221"/>
      <c r="F19" s="221"/>
      <c r="G19" s="221"/>
      <c r="H19" s="221"/>
      <c r="I19" s="221"/>
      <c r="J19" s="221"/>
      <c r="K19" s="221"/>
      <c r="L19" s="221"/>
      <c r="M19" s="221"/>
      <c r="N19" s="221"/>
      <c r="O19" s="221"/>
      <c r="P19" s="221"/>
      <c r="Q19" s="221"/>
      <c r="R19" s="221"/>
    </row>
    <row r="20" spans="3:18" ht="16" customHeight="1" x14ac:dyDescent="0.35">
      <c r="C20" s="221"/>
      <c r="D20" s="221"/>
      <c r="E20" s="221"/>
      <c r="F20" s="221"/>
      <c r="G20" s="221"/>
      <c r="H20" s="221"/>
      <c r="I20" s="221"/>
      <c r="J20" s="221"/>
      <c r="K20" s="221"/>
      <c r="L20" s="221"/>
      <c r="M20" s="221"/>
      <c r="N20" s="221"/>
      <c r="O20" s="221"/>
      <c r="P20" s="221"/>
      <c r="Q20" s="221"/>
      <c r="R20" s="221"/>
    </row>
    <row r="21" spans="3:18" ht="16" customHeight="1" x14ac:dyDescent="0.35">
      <c r="C21" s="16"/>
      <c r="D21" s="16"/>
      <c r="E21" s="16"/>
      <c r="F21" s="16"/>
      <c r="G21" s="16"/>
      <c r="H21" s="16"/>
      <c r="I21" s="16"/>
      <c r="J21" s="16"/>
      <c r="K21" s="16"/>
      <c r="L21" s="16"/>
      <c r="M21" s="16"/>
      <c r="N21" s="16"/>
      <c r="O21" s="16"/>
      <c r="P21" s="16"/>
      <c r="Q21" s="16"/>
      <c r="R21" s="16"/>
    </row>
    <row r="22" spans="3:18" ht="16" customHeight="1" x14ac:dyDescent="0.35">
      <c r="C22" s="16"/>
      <c r="D22" s="441" t="s">
        <v>299</v>
      </c>
      <c r="E22" s="442"/>
      <c r="F22" s="442"/>
      <c r="G22" s="442"/>
      <c r="H22" s="442"/>
      <c r="I22" s="442"/>
      <c r="J22" s="442"/>
      <c r="K22" s="442"/>
      <c r="L22" s="442"/>
      <c r="M22" s="442"/>
      <c r="N22" s="442"/>
      <c r="O22" s="442"/>
      <c r="P22" s="442"/>
      <c r="Q22" s="443"/>
      <c r="R22" s="16"/>
    </row>
    <row r="23" spans="3:18" ht="16" customHeight="1" x14ac:dyDescent="0.35">
      <c r="C23" s="16"/>
      <c r="D23" s="444"/>
      <c r="E23" s="445"/>
      <c r="F23" s="445"/>
      <c r="G23" s="445"/>
      <c r="H23" s="445"/>
      <c r="I23" s="445"/>
      <c r="J23" s="445"/>
      <c r="K23" s="445"/>
      <c r="L23" s="445"/>
      <c r="M23" s="445"/>
      <c r="N23" s="445"/>
      <c r="O23" s="445"/>
      <c r="P23" s="445"/>
      <c r="Q23" s="446"/>
      <c r="R23" s="16"/>
    </row>
    <row r="24" spans="3:18" ht="16" customHeight="1" x14ac:dyDescent="0.35">
      <c r="C24" s="16"/>
      <c r="D24" s="444"/>
      <c r="E24" s="445"/>
      <c r="F24" s="445"/>
      <c r="G24" s="445"/>
      <c r="H24" s="445"/>
      <c r="I24" s="445"/>
      <c r="J24" s="445"/>
      <c r="K24" s="445"/>
      <c r="L24" s="445"/>
      <c r="M24" s="445"/>
      <c r="N24" s="445"/>
      <c r="O24" s="445"/>
      <c r="P24" s="445"/>
      <c r="Q24" s="446"/>
      <c r="R24" s="16"/>
    </row>
    <row r="25" spans="3:18" ht="16" customHeight="1" x14ac:dyDescent="0.35">
      <c r="C25" s="16"/>
      <c r="D25" s="444"/>
      <c r="E25" s="445"/>
      <c r="F25" s="445"/>
      <c r="G25" s="445"/>
      <c r="H25" s="445"/>
      <c r="I25" s="445"/>
      <c r="J25" s="445"/>
      <c r="K25" s="445"/>
      <c r="L25" s="445"/>
      <c r="M25" s="445"/>
      <c r="N25" s="445"/>
      <c r="O25" s="445"/>
      <c r="P25" s="445"/>
      <c r="Q25" s="446"/>
      <c r="R25" s="16"/>
    </row>
    <row r="26" spans="3:18" ht="16" customHeight="1" x14ac:dyDescent="0.35">
      <c r="C26" s="16"/>
      <c r="D26" s="444"/>
      <c r="E26" s="445"/>
      <c r="F26" s="445"/>
      <c r="G26" s="445"/>
      <c r="H26" s="445"/>
      <c r="I26" s="445"/>
      <c r="J26" s="445"/>
      <c r="K26" s="445"/>
      <c r="L26" s="445"/>
      <c r="M26" s="445"/>
      <c r="N26" s="445"/>
      <c r="O26" s="445"/>
      <c r="P26" s="445"/>
      <c r="Q26" s="446"/>
      <c r="R26" s="16"/>
    </row>
    <row r="27" spans="3:18" ht="16" customHeight="1" x14ac:dyDescent="0.35">
      <c r="C27" s="16"/>
      <c r="D27" s="444"/>
      <c r="E27" s="445"/>
      <c r="F27" s="445"/>
      <c r="G27" s="445"/>
      <c r="H27" s="445"/>
      <c r="I27" s="445"/>
      <c r="J27" s="445"/>
      <c r="K27" s="445"/>
      <c r="L27" s="445"/>
      <c r="M27" s="445"/>
      <c r="N27" s="445"/>
      <c r="O27" s="445"/>
      <c r="P27" s="445"/>
      <c r="Q27" s="446"/>
      <c r="R27" s="16"/>
    </row>
    <row r="28" spans="3:18" ht="16" customHeight="1" x14ac:dyDescent="0.35">
      <c r="C28" s="16"/>
      <c r="D28" s="444"/>
      <c r="E28" s="445"/>
      <c r="F28" s="445"/>
      <c r="G28" s="445"/>
      <c r="H28" s="445"/>
      <c r="I28" s="445"/>
      <c r="J28" s="445"/>
      <c r="K28" s="445"/>
      <c r="L28" s="445"/>
      <c r="M28" s="445"/>
      <c r="N28" s="445"/>
      <c r="O28" s="445"/>
      <c r="P28" s="445"/>
      <c r="Q28" s="446"/>
      <c r="R28" s="16"/>
    </row>
    <row r="29" spans="3:18" ht="16" customHeight="1" x14ac:dyDescent="0.35">
      <c r="C29" s="16"/>
      <c r="D29" s="444"/>
      <c r="E29" s="445"/>
      <c r="F29" s="445"/>
      <c r="G29" s="445"/>
      <c r="H29" s="445"/>
      <c r="I29" s="445"/>
      <c r="J29" s="445"/>
      <c r="K29" s="445"/>
      <c r="L29" s="445"/>
      <c r="M29" s="445"/>
      <c r="N29" s="445"/>
      <c r="O29" s="445"/>
      <c r="P29" s="445"/>
      <c r="Q29" s="446"/>
      <c r="R29" s="16"/>
    </row>
    <row r="30" spans="3:18" ht="16" customHeight="1" x14ac:dyDescent="0.35">
      <c r="C30" s="16"/>
      <c r="D30" s="444"/>
      <c r="E30" s="445"/>
      <c r="F30" s="445"/>
      <c r="G30" s="445"/>
      <c r="H30" s="445"/>
      <c r="I30" s="445"/>
      <c r="J30" s="445"/>
      <c r="K30" s="445"/>
      <c r="L30" s="445"/>
      <c r="M30" s="445"/>
      <c r="N30" s="445"/>
      <c r="O30" s="445"/>
      <c r="P30" s="445"/>
      <c r="Q30" s="446"/>
      <c r="R30" s="16"/>
    </row>
    <row r="31" spans="3:18" ht="70.5" customHeight="1" x14ac:dyDescent="0.35">
      <c r="C31" s="16"/>
      <c r="D31" s="447"/>
      <c r="E31" s="448"/>
      <c r="F31" s="448"/>
      <c r="G31" s="448"/>
      <c r="H31" s="448"/>
      <c r="I31" s="448"/>
      <c r="J31" s="448"/>
      <c r="K31" s="448"/>
      <c r="L31" s="448"/>
      <c r="M31" s="448"/>
      <c r="N31" s="448"/>
      <c r="O31" s="448"/>
      <c r="P31" s="448"/>
      <c r="Q31" s="449"/>
      <c r="R31" s="16"/>
    </row>
    <row r="33" spans="3:18" x14ac:dyDescent="0.35">
      <c r="C33" s="223" t="s">
        <v>300</v>
      </c>
      <c r="D33" s="223"/>
      <c r="E33" s="7" t="s">
        <v>0</v>
      </c>
      <c r="F33" s="7"/>
      <c r="G33" s="7"/>
      <c r="H33" s="7"/>
      <c r="I33" s="7"/>
      <c r="J33" s="7"/>
      <c r="K33" s="7"/>
      <c r="L33" s="7"/>
      <c r="M33" s="7"/>
      <c r="N33" s="7"/>
      <c r="O33" s="7"/>
      <c r="P33" s="7"/>
      <c r="Q33" s="7"/>
      <c r="R33" s="7"/>
    </row>
    <row r="34" spans="3:18" x14ac:dyDescent="0.35">
      <c r="C34" s="223"/>
      <c r="D34" s="223"/>
      <c r="E34" s="7"/>
      <c r="F34" s="7"/>
      <c r="G34" s="7"/>
      <c r="H34" s="7"/>
      <c r="I34" s="7"/>
      <c r="J34" s="7"/>
      <c r="K34" s="7"/>
      <c r="L34" s="7"/>
      <c r="M34" s="7"/>
      <c r="N34" s="7"/>
      <c r="O34" s="7"/>
      <c r="P34" s="7"/>
      <c r="Q34" s="7"/>
      <c r="R34" s="7"/>
    </row>
    <row r="35" spans="3:18" ht="16" customHeight="1" x14ac:dyDescent="0.35">
      <c r="C35" s="225" t="s">
        <v>52</v>
      </c>
      <c r="D35" s="225"/>
      <c r="E35" s="225"/>
      <c r="F35" s="225"/>
      <c r="G35" s="225"/>
      <c r="H35" s="225"/>
      <c r="I35" s="225"/>
      <c r="J35" s="225"/>
      <c r="K35" s="225"/>
      <c r="L35" s="225"/>
      <c r="M35" s="225"/>
      <c r="N35" s="7"/>
      <c r="O35" s="7"/>
      <c r="P35" s="7"/>
      <c r="Q35" s="7"/>
      <c r="R35" s="7"/>
    </row>
    <row r="36" spans="3:18" ht="16" customHeight="1" x14ac:dyDescent="0.35">
      <c r="C36" s="225"/>
      <c r="D36" s="225"/>
      <c r="E36" s="225"/>
      <c r="F36" s="225"/>
      <c r="G36" s="225"/>
      <c r="H36" s="225"/>
      <c r="I36" s="225"/>
      <c r="J36" s="225"/>
      <c r="K36" s="225"/>
      <c r="L36" s="225"/>
      <c r="M36" s="225"/>
      <c r="N36" s="7"/>
      <c r="O36" s="7"/>
      <c r="P36" s="7"/>
      <c r="Q36" s="7"/>
      <c r="R36" s="7"/>
    </row>
    <row r="38" spans="3:18" x14ac:dyDescent="0.35">
      <c r="C38" s="221" t="s">
        <v>301</v>
      </c>
      <c r="D38" s="222"/>
      <c r="E38" s="222"/>
      <c r="F38" s="222"/>
      <c r="G38" s="222"/>
      <c r="H38" s="222"/>
      <c r="I38" s="222"/>
      <c r="J38" s="222"/>
      <c r="K38" s="222"/>
      <c r="L38" s="222"/>
      <c r="M38" s="222"/>
      <c r="N38" s="222"/>
      <c r="O38" s="222"/>
      <c r="P38" s="222"/>
      <c r="Q38" s="222"/>
      <c r="R38" s="222"/>
    </row>
    <row r="39" spans="3:18" x14ac:dyDescent="0.35">
      <c r="C39" s="222"/>
      <c r="D39" s="222"/>
      <c r="E39" s="222"/>
      <c r="F39" s="222"/>
      <c r="G39" s="222"/>
      <c r="H39" s="222"/>
      <c r="I39" s="222"/>
      <c r="J39" s="222"/>
      <c r="K39" s="222"/>
      <c r="L39" s="222"/>
      <c r="M39" s="222"/>
      <c r="N39" s="222"/>
      <c r="O39" s="222"/>
      <c r="P39" s="222"/>
      <c r="Q39" s="222"/>
      <c r="R39" s="222"/>
    </row>
    <row r="40" spans="3:18" x14ac:dyDescent="0.35">
      <c r="C40" s="222"/>
      <c r="D40" s="222"/>
      <c r="E40" s="222"/>
      <c r="F40" s="222"/>
      <c r="G40" s="222"/>
      <c r="H40" s="222"/>
      <c r="I40" s="222"/>
      <c r="J40" s="222"/>
      <c r="K40" s="222"/>
      <c r="L40" s="222"/>
      <c r="M40" s="222"/>
      <c r="N40" s="222"/>
      <c r="O40" s="222"/>
      <c r="P40" s="222"/>
      <c r="Q40" s="222"/>
      <c r="R40" s="222"/>
    </row>
    <row r="41" spans="3:18" x14ac:dyDescent="0.35">
      <c r="C41" s="222"/>
      <c r="D41" s="222"/>
      <c r="E41" s="222"/>
      <c r="F41" s="222"/>
      <c r="G41" s="222"/>
      <c r="H41" s="222"/>
      <c r="I41" s="222"/>
      <c r="J41" s="222"/>
      <c r="K41" s="222"/>
      <c r="L41" s="222"/>
      <c r="M41" s="222"/>
      <c r="N41" s="222"/>
      <c r="O41" s="222"/>
      <c r="P41" s="222"/>
      <c r="Q41" s="222"/>
      <c r="R41" s="222"/>
    </row>
    <row r="42" spans="3:18" x14ac:dyDescent="0.35">
      <c r="C42" s="222"/>
      <c r="D42" s="222"/>
      <c r="E42" s="222"/>
      <c r="F42" s="222"/>
      <c r="G42" s="222"/>
      <c r="H42" s="222"/>
      <c r="I42" s="222"/>
      <c r="J42" s="222"/>
      <c r="K42" s="222"/>
      <c r="L42" s="222"/>
      <c r="M42" s="222"/>
      <c r="N42" s="222"/>
      <c r="O42" s="222"/>
      <c r="P42" s="222"/>
      <c r="Q42" s="222"/>
      <c r="R42" s="222"/>
    </row>
    <row r="43" spans="3:18" x14ac:dyDescent="0.35">
      <c r="C43" s="222"/>
      <c r="D43" s="222"/>
      <c r="E43" s="222"/>
      <c r="F43" s="222"/>
      <c r="G43" s="222"/>
      <c r="H43" s="222"/>
      <c r="I43" s="222"/>
      <c r="J43" s="222"/>
      <c r="K43" s="222"/>
      <c r="L43" s="222"/>
      <c r="M43" s="222"/>
      <c r="N43" s="222"/>
      <c r="O43" s="222"/>
      <c r="P43" s="222"/>
      <c r="Q43" s="222"/>
      <c r="R43" s="222"/>
    </row>
    <row r="44" spans="3:18" x14ac:dyDescent="0.35">
      <c r="C44" s="222"/>
      <c r="D44" s="222"/>
      <c r="E44" s="222"/>
      <c r="F44" s="222"/>
      <c r="G44" s="222"/>
      <c r="H44" s="222"/>
      <c r="I44" s="222"/>
      <c r="J44" s="222"/>
      <c r="K44" s="222"/>
      <c r="L44" s="222"/>
      <c r="M44" s="222"/>
      <c r="N44" s="222"/>
      <c r="O44" s="222"/>
      <c r="P44" s="222"/>
      <c r="Q44" s="222"/>
      <c r="R44" s="222"/>
    </row>
    <row r="45" spans="3:18" x14ac:dyDescent="0.35">
      <c r="C45" s="222"/>
      <c r="D45" s="222"/>
      <c r="E45" s="222"/>
      <c r="F45" s="222"/>
      <c r="G45" s="222"/>
      <c r="H45" s="222"/>
      <c r="I45" s="222"/>
      <c r="J45" s="222"/>
      <c r="K45" s="222"/>
      <c r="L45" s="222"/>
      <c r="M45" s="222"/>
      <c r="N45" s="222"/>
      <c r="O45" s="222"/>
      <c r="P45" s="222"/>
      <c r="Q45" s="222"/>
      <c r="R45" s="222"/>
    </row>
    <row r="46" spans="3:18" x14ac:dyDescent="0.35">
      <c r="C46" s="222"/>
      <c r="D46" s="222"/>
      <c r="E46" s="222"/>
      <c r="F46" s="222"/>
      <c r="G46" s="222"/>
      <c r="H46" s="222"/>
      <c r="I46" s="222"/>
      <c r="J46" s="222"/>
      <c r="K46" s="222"/>
      <c r="L46" s="222"/>
      <c r="M46" s="222"/>
      <c r="N46" s="222"/>
      <c r="O46" s="222"/>
      <c r="P46" s="222"/>
      <c r="Q46" s="222"/>
      <c r="R46" s="222"/>
    </row>
    <row r="47" spans="3:18" x14ac:dyDescent="0.35">
      <c r="C47" s="222"/>
      <c r="D47" s="222"/>
      <c r="E47" s="222"/>
      <c r="F47" s="222"/>
      <c r="G47" s="222"/>
      <c r="H47" s="222"/>
      <c r="I47" s="222"/>
      <c r="J47" s="222"/>
      <c r="K47" s="222"/>
      <c r="L47" s="222"/>
      <c r="M47" s="222"/>
      <c r="N47" s="222"/>
      <c r="O47" s="222"/>
      <c r="P47" s="222"/>
      <c r="Q47" s="222"/>
      <c r="R47" s="222"/>
    </row>
    <row r="49" spans="3:18" x14ac:dyDescent="0.35">
      <c r="C49" s="223" t="s">
        <v>302</v>
      </c>
      <c r="D49" s="223"/>
      <c r="E49" s="7" t="s">
        <v>0</v>
      </c>
      <c r="F49" s="7"/>
      <c r="G49" s="7"/>
      <c r="H49" s="7"/>
      <c r="I49" s="7"/>
      <c r="J49" s="7"/>
      <c r="K49" s="7"/>
      <c r="L49" s="7"/>
      <c r="M49" s="7"/>
      <c r="N49" s="7"/>
      <c r="O49" s="7"/>
      <c r="P49" s="7"/>
      <c r="Q49" s="7"/>
      <c r="R49" s="7"/>
    </row>
    <row r="50" spans="3:18" x14ac:dyDescent="0.35">
      <c r="C50" s="223"/>
      <c r="D50" s="223"/>
      <c r="E50" s="7"/>
      <c r="F50" s="7"/>
      <c r="G50" s="7"/>
      <c r="H50" s="7"/>
      <c r="I50" s="7"/>
      <c r="J50" s="7"/>
      <c r="K50" s="7"/>
      <c r="L50" s="7"/>
      <c r="M50" s="7"/>
      <c r="N50" s="7"/>
      <c r="O50" s="7"/>
      <c r="P50" s="7"/>
      <c r="Q50" s="7"/>
      <c r="R50" s="7"/>
    </row>
    <row r="51" spans="3:18" x14ac:dyDescent="0.35">
      <c r="C51" s="225" t="s">
        <v>303</v>
      </c>
      <c r="D51" s="225"/>
      <c r="E51" s="225"/>
      <c r="F51" s="225"/>
      <c r="G51" s="225"/>
      <c r="H51" s="225"/>
      <c r="I51" s="225"/>
      <c r="J51" s="225"/>
      <c r="K51" s="225"/>
      <c r="L51" s="225"/>
      <c r="M51" s="225"/>
      <c r="N51" s="7"/>
      <c r="O51" s="7"/>
      <c r="P51" s="7"/>
      <c r="Q51" s="7"/>
      <c r="R51" s="7"/>
    </row>
    <row r="52" spans="3:18" x14ac:dyDescent="0.35">
      <c r="C52" s="225"/>
      <c r="D52" s="225"/>
      <c r="E52" s="225"/>
      <c r="F52" s="225"/>
      <c r="G52" s="225"/>
      <c r="H52" s="225"/>
      <c r="I52" s="225"/>
      <c r="J52" s="225"/>
      <c r="K52" s="225"/>
      <c r="L52" s="225"/>
      <c r="M52" s="225"/>
      <c r="N52" s="7"/>
      <c r="O52" s="7"/>
      <c r="P52" s="7"/>
      <c r="Q52" s="7"/>
      <c r="R52" s="7"/>
    </row>
    <row r="54" spans="3:18" ht="16" customHeight="1" x14ac:dyDescent="0.35">
      <c r="C54" s="437" t="s">
        <v>304</v>
      </c>
      <c r="D54" s="437"/>
      <c r="E54" s="437"/>
      <c r="F54" s="437"/>
      <c r="G54" s="437"/>
      <c r="H54" s="437"/>
      <c r="I54" s="437"/>
      <c r="J54" s="437"/>
      <c r="K54" s="437"/>
      <c r="L54" s="437"/>
      <c r="M54" s="437"/>
      <c r="N54" s="437"/>
      <c r="O54" s="437"/>
      <c r="P54" s="437"/>
      <c r="Q54" s="437"/>
      <c r="R54" s="437"/>
    </row>
    <row r="55" spans="3:18" ht="15" customHeight="1" x14ac:dyDescent="0.35">
      <c r="C55" s="437"/>
      <c r="D55" s="437"/>
      <c r="E55" s="437"/>
      <c r="F55" s="437"/>
      <c r="G55" s="437"/>
      <c r="H55" s="437"/>
      <c r="I55" s="437"/>
      <c r="J55" s="437"/>
      <c r="K55" s="437"/>
      <c r="L55" s="437"/>
      <c r="M55" s="437"/>
      <c r="N55" s="437"/>
      <c r="O55" s="437"/>
      <c r="P55" s="437"/>
      <c r="Q55" s="437"/>
      <c r="R55" s="437"/>
    </row>
    <row r="56" spans="3:18" ht="15" customHeight="1" x14ac:dyDescent="0.35">
      <c r="C56" s="437"/>
      <c r="D56" s="437"/>
      <c r="E56" s="437"/>
      <c r="F56" s="437"/>
      <c r="G56" s="437"/>
      <c r="H56" s="437"/>
      <c r="I56" s="437"/>
      <c r="J56" s="437"/>
      <c r="K56" s="437"/>
      <c r="L56" s="437"/>
      <c r="M56" s="437"/>
      <c r="N56" s="437"/>
      <c r="O56" s="437"/>
      <c r="P56" s="437"/>
      <c r="Q56" s="437"/>
      <c r="R56" s="437"/>
    </row>
    <row r="57" spans="3:18" ht="15" customHeight="1" x14ac:dyDescent="0.35">
      <c r="C57" s="437"/>
      <c r="D57" s="437"/>
      <c r="E57" s="437"/>
      <c r="F57" s="437"/>
      <c r="G57" s="437"/>
      <c r="H57" s="437"/>
      <c r="I57" s="437"/>
      <c r="J57" s="437"/>
      <c r="K57" s="437"/>
      <c r="L57" s="437"/>
      <c r="M57" s="437"/>
      <c r="N57" s="437"/>
      <c r="O57" s="437"/>
      <c r="P57" s="437"/>
      <c r="Q57" s="437"/>
      <c r="R57" s="437"/>
    </row>
    <row r="58" spans="3:18" x14ac:dyDescent="0.35">
      <c r="C58" s="153"/>
      <c r="D58" s="153"/>
      <c r="E58" s="153"/>
      <c r="F58" s="153"/>
      <c r="G58" s="153"/>
      <c r="H58" s="153"/>
      <c r="I58" s="153"/>
      <c r="J58" s="153"/>
      <c r="K58" s="153"/>
      <c r="L58" s="153"/>
      <c r="M58" s="153"/>
      <c r="N58" s="153"/>
      <c r="O58" s="153"/>
      <c r="P58" s="153"/>
      <c r="Q58" s="153"/>
      <c r="R58" s="153"/>
    </row>
    <row r="59" spans="3:18" ht="43" customHeight="1" x14ac:dyDescent="0.35">
      <c r="C59" s="153"/>
      <c r="D59" s="153"/>
      <c r="E59" s="153"/>
      <c r="F59" s="439" t="s">
        <v>305</v>
      </c>
      <c r="G59" s="439"/>
      <c r="H59" s="439"/>
      <c r="I59" s="439"/>
      <c r="J59" s="439"/>
      <c r="K59" s="439"/>
      <c r="L59" s="439"/>
      <c r="M59" s="439"/>
      <c r="N59" s="439"/>
      <c r="O59" s="214" t="s">
        <v>306</v>
      </c>
      <c r="P59" s="150"/>
      <c r="Q59" s="153"/>
      <c r="R59" s="153"/>
    </row>
    <row r="60" spans="3:18" ht="47.15" customHeight="1" x14ac:dyDescent="0.35">
      <c r="C60" s="153"/>
      <c r="D60" s="153"/>
      <c r="E60" s="153"/>
      <c r="F60" s="439" t="s">
        <v>307</v>
      </c>
      <c r="G60" s="439"/>
      <c r="H60" s="439"/>
      <c r="I60" s="439"/>
      <c r="J60" s="439"/>
      <c r="K60" s="439"/>
      <c r="L60" s="439"/>
      <c r="M60" s="439"/>
      <c r="N60" s="439"/>
      <c r="O60" s="438">
        <v>0.13789999999999999</v>
      </c>
      <c r="P60" s="150"/>
      <c r="Q60" s="153"/>
      <c r="R60" s="153"/>
    </row>
    <row r="61" spans="3:18" ht="18.75" customHeight="1" x14ac:dyDescent="0.35">
      <c r="C61" s="153"/>
      <c r="D61" s="153"/>
      <c r="E61" s="153"/>
      <c r="F61" s="439"/>
      <c r="G61" s="439"/>
      <c r="H61" s="439"/>
      <c r="I61" s="439"/>
      <c r="J61" s="439"/>
      <c r="K61" s="439"/>
      <c r="L61" s="439"/>
      <c r="M61" s="439"/>
      <c r="N61" s="439"/>
      <c r="O61" s="438"/>
      <c r="P61" s="150"/>
      <c r="Q61" s="153"/>
      <c r="R61" s="153"/>
    </row>
    <row r="62" spans="3:18" x14ac:dyDescent="0.35">
      <c r="C62" s="152"/>
      <c r="D62" s="152"/>
      <c r="E62" s="152"/>
      <c r="F62" s="152"/>
      <c r="G62" s="152"/>
      <c r="H62" s="152"/>
      <c r="I62" s="152"/>
      <c r="J62" s="152"/>
      <c r="K62" s="152"/>
      <c r="L62" s="152"/>
      <c r="M62" s="152"/>
      <c r="N62" s="152"/>
      <c r="O62" s="152"/>
      <c r="P62" s="152"/>
      <c r="Q62" s="152"/>
      <c r="R62" s="152"/>
    </row>
    <row r="63" spans="3:18" x14ac:dyDescent="0.35">
      <c r="C63" s="223" t="s">
        <v>308</v>
      </c>
      <c r="D63" s="223"/>
      <c r="E63" s="7" t="s">
        <v>0</v>
      </c>
      <c r="F63" s="7"/>
      <c r="G63" s="7"/>
      <c r="H63" s="7"/>
      <c r="I63" s="7"/>
      <c r="J63" s="7"/>
      <c r="K63" s="7"/>
      <c r="L63" s="7"/>
      <c r="M63" s="7"/>
      <c r="N63" s="7"/>
      <c r="O63" s="7"/>
      <c r="P63" s="7"/>
      <c r="Q63" s="7"/>
      <c r="R63" s="7"/>
    </row>
    <row r="64" spans="3:18" x14ac:dyDescent="0.35">
      <c r="C64" s="223"/>
      <c r="D64" s="223"/>
      <c r="E64" s="7"/>
      <c r="F64" s="7"/>
      <c r="G64" s="7"/>
      <c r="H64" s="7"/>
      <c r="I64" s="7"/>
      <c r="J64" s="7"/>
      <c r="K64" s="7"/>
      <c r="L64" s="7"/>
      <c r="M64" s="7"/>
      <c r="N64" s="7"/>
      <c r="O64" s="7"/>
      <c r="P64" s="7"/>
      <c r="Q64" s="7"/>
      <c r="R64" s="7"/>
    </row>
    <row r="65" spans="3:18" x14ac:dyDescent="0.35">
      <c r="C65" s="225" t="s">
        <v>309</v>
      </c>
      <c r="D65" s="225"/>
      <c r="E65" s="225"/>
      <c r="F65" s="225"/>
      <c r="G65" s="225"/>
      <c r="H65" s="225"/>
      <c r="I65" s="225"/>
      <c r="J65" s="225"/>
      <c r="K65" s="225"/>
      <c r="L65" s="225"/>
      <c r="M65" s="225"/>
      <c r="N65" s="7"/>
      <c r="O65" s="7"/>
      <c r="P65" s="7"/>
      <c r="Q65" s="7"/>
      <c r="R65" s="7"/>
    </row>
    <row r="66" spans="3:18" x14ac:dyDescent="0.35">
      <c r="C66" s="225"/>
      <c r="D66" s="225"/>
      <c r="E66" s="225"/>
      <c r="F66" s="225"/>
      <c r="G66" s="225"/>
      <c r="H66" s="225"/>
      <c r="I66" s="225"/>
      <c r="J66" s="225"/>
      <c r="K66" s="225"/>
      <c r="L66" s="225"/>
      <c r="M66" s="225"/>
      <c r="N66" s="7"/>
      <c r="O66" s="7"/>
      <c r="P66" s="7"/>
      <c r="Q66" s="7"/>
      <c r="R66" s="7"/>
    </row>
    <row r="68" spans="3:18" ht="16" customHeight="1" x14ac:dyDescent="0.35">
      <c r="C68" s="414" t="s">
        <v>646</v>
      </c>
      <c r="D68" s="414"/>
      <c r="E68" s="414"/>
      <c r="F68" s="414"/>
      <c r="G68" s="414"/>
      <c r="H68" s="414"/>
      <c r="I68" s="414"/>
      <c r="J68" s="414"/>
      <c r="K68" s="414"/>
      <c r="L68" s="414"/>
      <c r="M68" s="414"/>
      <c r="N68" s="414"/>
      <c r="O68" s="414"/>
      <c r="P68" s="414"/>
      <c r="Q68" s="414"/>
      <c r="R68" s="414"/>
    </row>
    <row r="69" spans="3:18" ht="15" customHeight="1" x14ac:dyDescent="0.35">
      <c r="C69" s="414"/>
      <c r="D69" s="414"/>
      <c r="E69" s="414"/>
      <c r="F69" s="414"/>
      <c r="G69" s="414"/>
      <c r="H69" s="414"/>
      <c r="I69" s="414"/>
      <c r="J69" s="414"/>
      <c r="K69" s="414"/>
      <c r="L69" s="414"/>
      <c r="M69" s="414"/>
      <c r="N69" s="414"/>
      <c r="O69" s="414"/>
      <c r="P69" s="414"/>
      <c r="Q69" s="414"/>
      <c r="R69" s="414"/>
    </row>
    <row r="70" spans="3:18" ht="15" customHeight="1" x14ac:dyDescent="0.35">
      <c r="C70" s="414"/>
      <c r="D70" s="414"/>
      <c r="E70" s="414"/>
      <c r="F70" s="414"/>
      <c r="G70" s="414"/>
      <c r="H70" s="414"/>
      <c r="I70" s="414"/>
      <c r="J70" s="414"/>
      <c r="K70" s="414"/>
      <c r="L70" s="414"/>
      <c r="M70" s="414"/>
      <c r="N70" s="414"/>
      <c r="O70" s="414"/>
      <c r="P70" s="414"/>
      <c r="Q70" s="414"/>
      <c r="R70" s="414"/>
    </row>
    <row r="71" spans="3:18" ht="15" customHeight="1" x14ac:dyDescent="0.35">
      <c r="C71" s="414"/>
      <c r="D71" s="414"/>
      <c r="E71" s="414"/>
      <c r="F71" s="414"/>
      <c r="G71" s="414"/>
      <c r="H71" s="414"/>
      <c r="I71" s="414"/>
      <c r="J71" s="414"/>
      <c r="K71" s="414"/>
      <c r="L71" s="414"/>
      <c r="M71" s="414"/>
      <c r="N71" s="414"/>
      <c r="O71" s="414"/>
      <c r="P71" s="414"/>
      <c r="Q71" s="414"/>
      <c r="R71" s="414"/>
    </row>
    <row r="72" spans="3:18" ht="15" customHeight="1" x14ac:dyDescent="0.35">
      <c r="C72" s="414"/>
      <c r="D72" s="414"/>
      <c r="E72" s="414"/>
      <c r="F72" s="414"/>
      <c r="G72" s="414"/>
      <c r="H72" s="414"/>
      <c r="I72" s="414"/>
      <c r="J72" s="414"/>
      <c r="K72" s="414"/>
      <c r="L72" s="414"/>
      <c r="M72" s="414"/>
      <c r="N72" s="414"/>
      <c r="O72" s="414"/>
      <c r="P72" s="414"/>
      <c r="Q72" s="414"/>
      <c r="R72" s="414"/>
    </row>
    <row r="73" spans="3:18" ht="15" customHeight="1" x14ac:dyDescent="0.35">
      <c r="C73" s="414"/>
      <c r="D73" s="414"/>
      <c r="E73" s="414"/>
      <c r="F73" s="414"/>
      <c r="G73" s="414"/>
      <c r="H73" s="414"/>
      <c r="I73" s="414"/>
      <c r="J73" s="414"/>
      <c r="K73" s="414"/>
      <c r="L73" s="414"/>
      <c r="M73" s="414"/>
      <c r="N73" s="414"/>
      <c r="O73" s="414"/>
      <c r="P73" s="414"/>
      <c r="Q73" s="414"/>
      <c r="R73" s="414"/>
    </row>
    <row r="74" spans="3:18" ht="15" customHeight="1" x14ac:dyDescent="0.35">
      <c r="C74" s="414"/>
      <c r="D74" s="414"/>
      <c r="E74" s="414"/>
      <c r="F74" s="414"/>
      <c r="G74" s="414"/>
      <c r="H74" s="414"/>
      <c r="I74" s="414"/>
      <c r="J74" s="414"/>
      <c r="K74" s="414"/>
      <c r="L74" s="414"/>
      <c r="M74" s="414"/>
      <c r="N74" s="414"/>
      <c r="O74" s="414"/>
      <c r="P74" s="414"/>
      <c r="Q74" s="414"/>
      <c r="R74" s="414"/>
    </row>
    <row r="75" spans="3:18" ht="15" customHeight="1" x14ac:dyDescent="0.35">
      <c r="C75" s="414"/>
      <c r="D75" s="414"/>
      <c r="E75" s="414"/>
      <c r="F75" s="414"/>
      <c r="G75" s="414"/>
      <c r="H75" s="414"/>
      <c r="I75" s="414"/>
      <c r="J75" s="414"/>
      <c r="K75" s="414"/>
      <c r="L75" s="414"/>
      <c r="M75" s="414"/>
      <c r="N75" s="414"/>
      <c r="O75" s="414"/>
      <c r="P75" s="414"/>
      <c r="Q75" s="414"/>
      <c r="R75" s="414"/>
    </row>
    <row r="76" spans="3:18" ht="15" customHeight="1" x14ac:dyDescent="0.35">
      <c r="C76" s="414"/>
      <c r="D76" s="414"/>
      <c r="E76" s="414"/>
      <c r="F76" s="414"/>
      <c r="G76" s="414"/>
      <c r="H76" s="414"/>
      <c r="I76" s="414"/>
      <c r="J76" s="414"/>
      <c r="K76" s="414"/>
      <c r="L76" s="414"/>
      <c r="M76" s="414"/>
      <c r="N76" s="414"/>
      <c r="O76" s="414"/>
      <c r="P76" s="414"/>
      <c r="Q76" s="414"/>
      <c r="R76" s="414"/>
    </row>
    <row r="77" spans="3:18" ht="15" customHeight="1" x14ac:dyDescent="0.35">
      <c r="C77" s="414"/>
      <c r="D77" s="414"/>
      <c r="E77" s="414"/>
      <c r="F77" s="414"/>
      <c r="G77" s="414"/>
      <c r="H77" s="414"/>
      <c r="I77" s="414"/>
      <c r="J77" s="414"/>
      <c r="K77" s="414"/>
      <c r="L77" s="414"/>
      <c r="M77" s="414"/>
      <c r="N77" s="414"/>
      <c r="O77" s="414"/>
      <c r="P77" s="414"/>
      <c r="Q77" s="414"/>
      <c r="R77" s="414"/>
    </row>
    <row r="78" spans="3:18" ht="15" customHeight="1" x14ac:dyDescent="0.35">
      <c r="C78" s="414"/>
      <c r="D78" s="414"/>
      <c r="E78" s="414"/>
      <c r="F78" s="414"/>
      <c r="G78" s="414"/>
      <c r="H78" s="414"/>
      <c r="I78" s="414"/>
      <c r="J78" s="414"/>
      <c r="K78" s="414"/>
      <c r="L78" s="414"/>
      <c r="M78" s="414"/>
      <c r="N78" s="414"/>
      <c r="O78" s="414"/>
      <c r="P78" s="414"/>
      <c r="Q78" s="414"/>
      <c r="R78" s="414"/>
    </row>
    <row r="79" spans="3:18" ht="15" customHeight="1" x14ac:dyDescent="0.35">
      <c r="C79" s="414"/>
      <c r="D79" s="414"/>
      <c r="E79" s="414"/>
      <c r="F79" s="414"/>
      <c r="G79" s="414"/>
      <c r="H79" s="414"/>
      <c r="I79" s="414"/>
      <c r="J79" s="414"/>
      <c r="K79" s="414"/>
      <c r="L79" s="414"/>
      <c r="M79" s="414"/>
      <c r="N79" s="414"/>
      <c r="O79" s="414"/>
      <c r="P79" s="414"/>
      <c r="Q79" s="414"/>
      <c r="R79" s="414"/>
    </row>
    <row r="80" spans="3:18" ht="15" customHeight="1" x14ac:dyDescent="0.35">
      <c r="C80" s="414"/>
      <c r="D80" s="414"/>
      <c r="E80" s="414"/>
      <c r="F80" s="414"/>
      <c r="G80" s="414"/>
      <c r="H80" s="414"/>
      <c r="I80" s="414"/>
      <c r="J80" s="414"/>
      <c r="K80" s="414"/>
      <c r="L80" s="414"/>
      <c r="M80" s="414"/>
      <c r="N80" s="414"/>
      <c r="O80" s="414"/>
      <c r="P80" s="414"/>
      <c r="Q80" s="414"/>
      <c r="R80" s="414"/>
    </row>
    <row r="81" spans="3:18" ht="15" customHeight="1" x14ac:dyDescent="0.35">
      <c r="C81" s="414"/>
      <c r="D81" s="414"/>
      <c r="E81" s="414"/>
      <c r="F81" s="414"/>
      <c r="G81" s="414"/>
      <c r="H81" s="414"/>
      <c r="I81" s="414"/>
      <c r="J81" s="414"/>
      <c r="K81" s="414"/>
      <c r="L81" s="414"/>
      <c r="M81" s="414"/>
      <c r="N81" s="414"/>
      <c r="O81" s="414"/>
      <c r="P81" s="414"/>
      <c r="Q81" s="414"/>
      <c r="R81" s="414"/>
    </row>
    <row r="82" spans="3:18" ht="15" customHeight="1" x14ac:dyDescent="0.35">
      <c r="C82" s="414"/>
      <c r="D82" s="414"/>
      <c r="E82" s="414"/>
      <c r="F82" s="414"/>
      <c r="G82" s="414"/>
      <c r="H82" s="414"/>
      <c r="I82" s="414"/>
      <c r="J82" s="414"/>
      <c r="K82" s="414"/>
      <c r="L82" s="414"/>
      <c r="M82" s="414"/>
      <c r="N82" s="414"/>
      <c r="O82" s="414"/>
      <c r="P82" s="414"/>
      <c r="Q82" s="414"/>
      <c r="R82" s="414"/>
    </row>
    <row r="83" spans="3:18" ht="15" customHeight="1" x14ac:dyDescent="0.35">
      <c r="C83" s="414"/>
      <c r="D83" s="414"/>
      <c r="E83" s="414"/>
      <c r="F83" s="414"/>
      <c r="G83" s="414"/>
      <c r="H83" s="414"/>
      <c r="I83" s="414"/>
      <c r="J83" s="414"/>
      <c r="K83" s="414"/>
      <c r="L83" s="414"/>
      <c r="M83" s="414"/>
      <c r="N83" s="414"/>
      <c r="O83" s="414"/>
      <c r="P83" s="414"/>
      <c r="Q83" s="414"/>
      <c r="R83" s="414"/>
    </row>
    <row r="84" spans="3:18" ht="15" customHeight="1" x14ac:dyDescent="0.35">
      <c r="C84" s="414"/>
      <c r="D84" s="414"/>
      <c r="E84" s="414"/>
      <c r="F84" s="414"/>
      <c r="G84" s="414"/>
      <c r="H84" s="414"/>
      <c r="I84" s="414"/>
      <c r="J84" s="414"/>
      <c r="K84" s="414"/>
      <c r="L84" s="414"/>
      <c r="M84" s="414"/>
      <c r="N84" s="414"/>
      <c r="O84" s="414"/>
      <c r="P84" s="414"/>
      <c r="Q84" s="414"/>
      <c r="R84" s="414"/>
    </row>
    <row r="85" spans="3:18" ht="15" customHeight="1" x14ac:dyDescent="0.35">
      <c r="C85" s="414"/>
      <c r="D85" s="414"/>
      <c r="E85" s="414"/>
      <c r="F85" s="414"/>
      <c r="G85" s="414"/>
      <c r="H85" s="414"/>
      <c r="I85" s="414"/>
      <c r="J85" s="414"/>
      <c r="K85" s="414"/>
      <c r="L85" s="414"/>
      <c r="M85" s="414"/>
      <c r="N85" s="414"/>
      <c r="O85" s="414"/>
      <c r="P85" s="414"/>
      <c r="Q85" s="414"/>
      <c r="R85" s="414"/>
    </row>
    <row r="86" spans="3:18" ht="15" customHeight="1" x14ac:dyDescent="0.35">
      <c r="C86" s="414"/>
      <c r="D86" s="414"/>
      <c r="E86" s="414"/>
      <c r="F86" s="414"/>
      <c r="G86" s="414"/>
      <c r="H86" s="414"/>
      <c r="I86" s="414"/>
      <c r="J86" s="414"/>
      <c r="K86" s="414"/>
      <c r="L86" s="414"/>
      <c r="M86" s="414"/>
      <c r="N86" s="414"/>
      <c r="O86" s="414"/>
      <c r="P86" s="414"/>
      <c r="Q86" s="414"/>
      <c r="R86" s="414"/>
    </row>
    <row r="87" spans="3:18" ht="15" customHeight="1" x14ac:dyDescent="0.35">
      <c r="C87" s="414"/>
      <c r="D87" s="414"/>
      <c r="E87" s="414"/>
      <c r="F87" s="414"/>
      <c r="G87" s="414"/>
      <c r="H87" s="414"/>
      <c r="I87" s="414"/>
      <c r="J87" s="414"/>
      <c r="K87" s="414"/>
      <c r="L87" s="414"/>
      <c r="M87" s="414"/>
      <c r="N87" s="414"/>
      <c r="O87" s="414"/>
      <c r="P87" s="414"/>
      <c r="Q87" s="414"/>
      <c r="R87" s="414"/>
    </row>
    <row r="89" spans="3:18" ht="16.5" x14ac:dyDescent="0.35">
      <c r="C89" s="440"/>
      <c r="D89" s="440"/>
      <c r="E89" s="440"/>
      <c r="F89" s="440"/>
      <c r="G89" s="440"/>
      <c r="H89" s="440"/>
    </row>
    <row r="142" spans="5:14" ht="37.5" customHeight="1" x14ac:dyDescent="0.35">
      <c r="E142" s="426" t="s">
        <v>310</v>
      </c>
      <c r="F142" s="427"/>
      <c r="G142" s="427"/>
      <c r="H142" s="427"/>
      <c r="I142" s="427"/>
      <c r="J142" s="427"/>
      <c r="K142" s="427"/>
      <c r="L142" s="427"/>
      <c r="M142" s="428"/>
      <c r="N142" s="151">
        <v>66</v>
      </c>
    </row>
    <row r="143" spans="5:14" ht="37.5" customHeight="1" x14ac:dyDescent="0.35">
      <c r="E143" s="429" t="s">
        <v>311</v>
      </c>
      <c r="F143" s="430"/>
      <c r="G143" s="430"/>
      <c r="H143" s="430"/>
      <c r="I143" s="430"/>
      <c r="J143" s="430"/>
      <c r="K143" s="430"/>
      <c r="L143" s="430"/>
      <c r="M143" s="431"/>
      <c r="N143" s="435">
        <v>0.13789999999999999</v>
      </c>
    </row>
    <row r="144" spans="5:14" ht="18.75" customHeight="1" x14ac:dyDescent="0.35">
      <c r="E144" s="432" t="s">
        <v>312</v>
      </c>
      <c r="F144" s="433"/>
      <c r="G144" s="433"/>
      <c r="H144" s="433"/>
      <c r="I144" s="433"/>
      <c r="J144" s="433"/>
      <c r="K144" s="433"/>
      <c r="L144" s="433"/>
      <c r="M144" s="434"/>
      <c r="N144" s="436"/>
    </row>
  </sheetData>
  <sheetProtection algorithmName="SHA-512" hashValue="qSMg1Z+AbLkqQATigNG4ZyK3wY5S0sY2uKkaWDoRAFYOz2nBjIR7sk5Uss8KjEs8WLmhxSB3mJJlLHXUEtleMw==" saltValue="3Y9F2nqUv5YYOHht9BDuSQ==" spinCount="100000" sheet="1" objects="1" scenarios="1" selectLockedCells="1" selectUnlockedCells="1"/>
  <customSheetViews>
    <customSheetView guid="{8D88DD34-EDCF-2545-92E6-3B4294438499}" scale="90" showGridLines="0" topLeftCell="B90">
      <selection activeCell="S92" sqref="S92"/>
      <pageMargins left="0" right="0" top="0" bottom="0" header="0" footer="0"/>
    </customSheetView>
  </customSheetViews>
  <mergeCells count="21">
    <mergeCell ref="C49:D50"/>
    <mergeCell ref="C51:M52"/>
    <mergeCell ref="C7:D8"/>
    <mergeCell ref="C9:P10"/>
    <mergeCell ref="C33:D34"/>
    <mergeCell ref="C35:M36"/>
    <mergeCell ref="C38:R47"/>
    <mergeCell ref="C12:R20"/>
    <mergeCell ref="D22:Q31"/>
    <mergeCell ref="E142:M142"/>
    <mergeCell ref="E143:M143"/>
    <mergeCell ref="E144:M144"/>
    <mergeCell ref="N143:N144"/>
    <mergeCell ref="C54:R57"/>
    <mergeCell ref="O60:O61"/>
    <mergeCell ref="F59:N59"/>
    <mergeCell ref="F60:N61"/>
    <mergeCell ref="C68:R87"/>
    <mergeCell ref="C89:H89"/>
    <mergeCell ref="C63:D64"/>
    <mergeCell ref="C65:M66"/>
  </mergeCell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2A128A-E0F6-AE4E-8DA3-120A155CBD02}">
  <sheetPr codeName="Planilha12"/>
  <dimension ref="A1:AF58"/>
  <sheetViews>
    <sheetView showGridLines="0" zoomScaleNormal="100" workbookViewId="0">
      <selection activeCell="R23" sqref="R23"/>
      <extLst>
        <ext xmlns:xlsdti="http://schemas.microsoft.com/office/spreadsheetml/2023/showDataTypeIcons" uri="{77bfe23e-c014-4d31-8a63-9c772dbf06b6}">
          <xlsdti:showDataTypeIcons visible="0"/>
        </ext>
      </extLst>
    </sheetView>
  </sheetViews>
  <sheetFormatPr defaultColWidth="10.83203125" defaultRowHeight="15.5" x14ac:dyDescent="0.35"/>
  <cols>
    <col min="1" max="2" width="10.83203125" style="8"/>
    <col min="3" max="18" width="10.83203125" style="9"/>
    <col min="19" max="32" width="10.83203125" style="8"/>
    <col min="33" max="16384" width="10.83203125" style="9"/>
  </cols>
  <sheetData>
    <row r="1" spans="3:18" x14ac:dyDescent="0.35">
      <c r="C1" s="8"/>
      <c r="D1" s="8"/>
      <c r="E1" s="8"/>
      <c r="F1" s="8"/>
      <c r="G1" s="8"/>
      <c r="H1" s="8"/>
      <c r="I1" s="8"/>
      <c r="J1" s="8"/>
      <c r="K1" s="8"/>
      <c r="L1" s="8"/>
      <c r="M1" s="8"/>
      <c r="N1" s="8"/>
      <c r="O1" s="8"/>
      <c r="P1" s="8"/>
      <c r="Q1" s="8"/>
      <c r="R1" s="8"/>
    </row>
    <row r="2" spans="3:18" x14ac:dyDescent="0.35">
      <c r="C2" s="8"/>
      <c r="D2" s="8"/>
      <c r="E2" s="8"/>
      <c r="F2" s="8"/>
      <c r="G2" s="8"/>
      <c r="H2" s="8"/>
      <c r="I2" s="8"/>
      <c r="J2" s="8"/>
      <c r="K2" s="8"/>
      <c r="L2" s="8"/>
      <c r="M2" s="8"/>
      <c r="N2" s="8"/>
      <c r="O2" s="8"/>
      <c r="P2" s="8"/>
      <c r="Q2" s="8"/>
      <c r="R2" s="8"/>
    </row>
    <row r="3" spans="3:18" x14ac:dyDescent="0.35">
      <c r="C3" s="8"/>
      <c r="D3" s="8"/>
      <c r="E3" s="8"/>
      <c r="F3" s="8"/>
      <c r="G3" s="8"/>
      <c r="H3" s="8"/>
      <c r="I3" s="8"/>
      <c r="J3" s="8"/>
      <c r="K3" s="8"/>
      <c r="L3" s="8"/>
      <c r="M3" s="8"/>
      <c r="N3" s="8"/>
      <c r="O3" s="8"/>
      <c r="P3" s="8"/>
      <c r="Q3" s="8"/>
      <c r="R3" s="8"/>
    </row>
    <row r="4" spans="3:18" x14ac:dyDescent="0.35">
      <c r="C4" s="8"/>
      <c r="D4" s="8"/>
      <c r="E4" s="8"/>
      <c r="F4" s="8"/>
      <c r="G4" s="8"/>
      <c r="H4" s="8"/>
      <c r="I4" s="8"/>
      <c r="J4" s="8"/>
      <c r="K4" s="8"/>
      <c r="L4" s="8"/>
      <c r="M4" s="8"/>
      <c r="N4" s="8"/>
      <c r="O4" s="8"/>
      <c r="P4" s="8"/>
      <c r="Q4" s="8"/>
      <c r="R4" s="8"/>
    </row>
    <row r="5" spans="3:18" x14ac:dyDescent="0.35">
      <c r="C5" s="8"/>
      <c r="D5" s="8"/>
      <c r="E5" s="8"/>
      <c r="F5" s="8"/>
      <c r="G5" s="8"/>
      <c r="H5" s="8"/>
      <c r="I5" s="8"/>
      <c r="J5" s="8"/>
      <c r="K5" s="8"/>
      <c r="L5" s="8"/>
      <c r="M5" s="8"/>
      <c r="N5" s="8"/>
      <c r="O5" s="8"/>
      <c r="P5" s="8"/>
      <c r="Q5" s="8"/>
      <c r="R5" s="8"/>
    </row>
    <row r="6" spans="3:18" x14ac:dyDescent="0.35">
      <c r="C6" s="8"/>
      <c r="D6" s="8"/>
      <c r="E6" s="8"/>
      <c r="F6" s="8"/>
      <c r="G6" s="8"/>
      <c r="H6" s="8"/>
      <c r="I6" s="8"/>
      <c r="J6" s="8"/>
      <c r="K6" s="8"/>
      <c r="L6" s="8"/>
      <c r="M6" s="8"/>
      <c r="N6" s="8"/>
      <c r="O6" s="8"/>
      <c r="P6" s="8"/>
      <c r="Q6" s="8"/>
      <c r="R6" s="8"/>
    </row>
    <row r="7" spans="3:18" x14ac:dyDescent="0.35">
      <c r="C7" s="223" t="s">
        <v>313</v>
      </c>
      <c r="D7" s="223"/>
      <c r="E7" s="7" t="s">
        <v>0</v>
      </c>
      <c r="F7" s="7"/>
      <c r="G7" s="7"/>
      <c r="H7" s="7"/>
      <c r="I7" s="7"/>
      <c r="J7" s="7"/>
      <c r="K7" s="7"/>
      <c r="L7" s="7"/>
      <c r="M7" s="7"/>
      <c r="N7" s="7"/>
      <c r="O7" s="7"/>
      <c r="P7" s="7"/>
      <c r="Q7" s="7"/>
      <c r="R7" s="7"/>
    </row>
    <row r="8" spans="3:18" x14ac:dyDescent="0.35">
      <c r="C8" s="223"/>
      <c r="D8" s="223"/>
      <c r="E8" s="7"/>
      <c r="F8" s="7"/>
      <c r="G8" s="7"/>
      <c r="H8" s="7"/>
      <c r="I8" s="7"/>
      <c r="J8" s="7"/>
      <c r="K8" s="7"/>
      <c r="L8" s="7"/>
      <c r="M8" s="7"/>
      <c r="N8" s="7"/>
      <c r="O8" s="7"/>
      <c r="P8" s="7"/>
      <c r="Q8" s="7"/>
      <c r="R8" s="7"/>
    </row>
    <row r="9" spans="3:18" ht="16" customHeight="1" x14ac:dyDescent="0.35">
      <c r="C9" s="224" t="s">
        <v>56</v>
      </c>
      <c r="D9" s="224"/>
      <c r="E9" s="224"/>
      <c r="F9" s="224"/>
      <c r="G9" s="224"/>
      <c r="H9" s="224"/>
      <c r="I9" s="224"/>
      <c r="J9" s="224"/>
      <c r="K9" s="224"/>
      <c r="L9" s="224"/>
      <c r="M9" s="224"/>
      <c r="N9" s="224"/>
      <c r="O9" s="224"/>
      <c r="P9" s="224"/>
      <c r="Q9" s="7"/>
      <c r="R9" s="7"/>
    </row>
    <row r="10" spans="3:18" ht="16" customHeight="1" x14ac:dyDescent="0.35">
      <c r="C10" s="224"/>
      <c r="D10" s="224"/>
      <c r="E10" s="224"/>
      <c r="F10" s="224"/>
      <c r="G10" s="224"/>
      <c r="H10" s="224"/>
      <c r="I10" s="224"/>
      <c r="J10" s="224"/>
      <c r="K10" s="224"/>
      <c r="L10" s="224"/>
      <c r="M10" s="224"/>
      <c r="N10" s="224"/>
      <c r="O10" s="224"/>
      <c r="P10" s="224"/>
      <c r="Q10" s="7"/>
      <c r="R10" s="7"/>
    </row>
    <row r="11" spans="3:18" ht="16.5" x14ac:dyDescent="0.35">
      <c r="C11" s="12"/>
      <c r="D11" s="13"/>
      <c r="E11" s="13"/>
      <c r="F11" s="13"/>
      <c r="G11" s="14"/>
      <c r="H11" s="14"/>
      <c r="I11" s="14"/>
      <c r="J11" s="14"/>
      <c r="K11" s="14"/>
      <c r="L11" s="14"/>
      <c r="M11" s="14"/>
      <c r="N11" s="14"/>
      <c r="O11" s="14"/>
      <c r="P11" s="14"/>
      <c r="Q11" s="14"/>
      <c r="R11" s="15"/>
    </row>
    <row r="12" spans="3:18" ht="25" x14ac:dyDescent="0.35">
      <c r="C12" s="450" t="s">
        <v>314</v>
      </c>
      <c r="D12" s="450"/>
      <c r="E12" s="450"/>
      <c r="F12" s="450"/>
      <c r="G12" s="450"/>
      <c r="H12" s="450"/>
      <c r="I12" s="450"/>
      <c r="J12" s="16"/>
      <c r="K12" s="16"/>
      <c r="L12" s="16"/>
      <c r="M12" s="16"/>
      <c r="N12" s="16"/>
      <c r="O12" s="16"/>
      <c r="P12" s="16"/>
      <c r="Q12" s="16"/>
      <c r="R12" s="16"/>
    </row>
    <row r="13" spans="3:18" ht="16" customHeight="1" x14ac:dyDescent="0.35">
      <c r="C13" s="16"/>
      <c r="D13" s="16"/>
      <c r="E13" s="16"/>
      <c r="F13" s="16"/>
      <c r="G13" s="16"/>
      <c r="H13" s="16"/>
      <c r="I13" s="16"/>
      <c r="J13" s="16"/>
      <c r="K13" s="16"/>
      <c r="L13" s="16"/>
      <c r="M13" s="16"/>
      <c r="N13" s="16"/>
      <c r="O13" s="16"/>
      <c r="P13" s="16"/>
      <c r="Q13" s="16"/>
      <c r="R13" s="16"/>
    </row>
    <row r="14" spans="3:18" ht="17.149999999999999" customHeight="1" x14ac:dyDescent="0.35">
      <c r="C14" s="221" t="s">
        <v>647</v>
      </c>
      <c r="D14" s="221"/>
      <c r="E14" s="221"/>
      <c r="F14" s="221"/>
      <c r="G14" s="221"/>
      <c r="H14" s="221"/>
      <c r="I14" s="221"/>
      <c r="J14" s="221"/>
      <c r="K14" s="221"/>
      <c r="L14" s="221"/>
      <c r="M14" s="221"/>
      <c r="N14" s="221"/>
      <c r="O14" s="221"/>
      <c r="P14" s="221"/>
      <c r="Q14" s="221"/>
      <c r="R14" s="16"/>
    </row>
    <row r="15" spans="3:18" ht="17.149999999999999" customHeight="1" x14ac:dyDescent="0.35">
      <c r="C15" s="221"/>
      <c r="D15" s="221"/>
      <c r="E15" s="221"/>
      <c r="F15" s="221"/>
      <c r="G15" s="221"/>
      <c r="H15" s="221"/>
      <c r="I15" s="221"/>
      <c r="J15" s="221"/>
      <c r="K15" s="221"/>
      <c r="L15" s="221"/>
      <c r="M15" s="221"/>
      <c r="N15" s="221"/>
      <c r="O15" s="221"/>
      <c r="P15" s="221"/>
      <c r="Q15" s="221"/>
      <c r="R15" s="16"/>
    </row>
    <row r="16" spans="3:18" ht="16" customHeight="1" x14ac:dyDescent="0.35">
      <c r="C16" s="221"/>
      <c r="D16" s="221"/>
      <c r="E16" s="221"/>
      <c r="F16" s="221"/>
      <c r="G16" s="221"/>
      <c r="H16" s="221"/>
      <c r="I16" s="221"/>
      <c r="J16" s="221"/>
      <c r="K16" s="221"/>
      <c r="L16" s="221"/>
      <c r="M16" s="221"/>
      <c r="N16" s="221"/>
      <c r="O16" s="221"/>
      <c r="P16" s="221"/>
      <c r="Q16" s="221"/>
      <c r="R16" s="16"/>
    </row>
    <row r="17" spans="3:18" ht="16" customHeight="1" x14ac:dyDescent="0.35">
      <c r="C17" s="221"/>
      <c r="D17" s="221"/>
      <c r="E17" s="221"/>
      <c r="F17" s="221"/>
      <c r="G17" s="221"/>
      <c r="H17" s="221"/>
      <c r="I17" s="221"/>
      <c r="J17" s="221"/>
      <c r="K17" s="221"/>
      <c r="L17" s="221"/>
      <c r="M17" s="221"/>
      <c r="N17" s="221"/>
      <c r="O17" s="221"/>
      <c r="P17" s="221"/>
      <c r="Q17" s="221"/>
      <c r="R17" s="16"/>
    </row>
    <row r="18" spans="3:18" ht="16" customHeight="1" x14ac:dyDescent="0.35">
      <c r="C18" s="221"/>
      <c r="D18" s="221"/>
      <c r="E18" s="221"/>
      <c r="F18" s="221"/>
      <c r="G18" s="221"/>
      <c r="H18" s="221"/>
      <c r="I18" s="221"/>
      <c r="J18" s="221"/>
      <c r="K18" s="221"/>
      <c r="L18" s="221"/>
      <c r="M18" s="221"/>
      <c r="N18" s="221"/>
      <c r="O18" s="221"/>
      <c r="P18" s="221"/>
      <c r="Q18" s="221"/>
      <c r="R18" s="16"/>
    </row>
    <row r="19" spans="3:18" ht="16" customHeight="1" x14ac:dyDescent="0.35">
      <c r="C19" s="221"/>
      <c r="D19" s="221"/>
      <c r="E19" s="221"/>
      <c r="F19" s="221"/>
      <c r="G19" s="221"/>
      <c r="H19" s="221"/>
      <c r="I19" s="221"/>
      <c r="J19" s="221"/>
      <c r="K19" s="221"/>
      <c r="L19" s="221"/>
      <c r="M19" s="221"/>
      <c r="N19" s="221"/>
      <c r="O19" s="221"/>
      <c r="P19" s="221"/>
      <c r="Q19" s="221"/>
      <c r="R19" s="16"/>
    </row>
    <row r="20" spans="3:18" ht="16" customHeight="1" x14ac:dyDescent="0.35">
      <c r="C20" s="221"/>
      <c r="D20" s="221"/>
      <c r="E20" s="221"/>
      <c r="F20" s="221"/>
      <c r="G20" s="221"/>
      <c r="H20" s="221"/>
      <c r="I20" s="221"/>
      <c r="J20" s="221"/>
      <c r="K20" s="221"/>
      <c r="L20" s="221"/>
      <c r="M20" s="221"/>
      <c r="N20" s="221"/>
      <c r="O20" s="221"/>
      <c r="P20" s="221"/>
      <c r="Q20" s="221"/>
      <c r="R20" s="16"/>
    </row>
    <row r="21" spans="3:18" ht="16" customHeight="1" x14ac:dyDescent="0.35">
      <c r="C21" s="221"/>
      <c r="D21" s="221"/>
      <c r="E21" s="221"/>
      <c r="F21" s="221"/>
      <c r="G21" s="221"/>
      <c r="H21" s="221"/>
      <c r="I21" s="221"/>
      <c r="J21" s="221"/>
      <c r="K21" s="221"/>
      <c r="L21" s="221"/>
      <c r="M21" s="221"/>
      <c r="N21" s="221"/>
      <c r="O21" s="221"/>
      <c r="P21" s="221"/>
      <c r="Q21" s="221"/>
      <c r="R21" s="16"/>
    </row>
    <row r="22" spans="3:18" ht="25" customHeight="1" x14ac:dyDescent="0.35">
      <c r="C22" s="221"/>
      <c r="D22" s="221"/>
      <c r="E22" s="221"/>
      <c r="F22" s="221"/>
      <c r="G22" s="221"/>
      <c r="H22" s="221"/>
      <c r="I22" s="221"/>
      <c r="J22" s="221"/>
      <c r="K22" s="221"/>
      <c r="L22" s="221"/>
      <c r="M22" s="221"/>
      <c r="N22" s="221"/>
      <c r="O22" s="221"/>
      <c r="P22" s="221"/>
      <c r="Q22" s="221"/>
      <c r="R22" s="16"/>
    </row>
    <row r="23" spans="3:18" ht="25" customHeight="1" x14ac:dyDescent="0.35">
      <c r="C23" s="221"/>
      <c r="D23" s="221"/>
      <c r="E23" s="221"/>
      <c r="F23" s="221"/>
      <c r="G23" s="221"/>
      <c r="H23" s="221"/>
      <c r="I23" s="221"/>
      <c r="J23" s="221"/>
      <c r="K23" s="221"/>
      <c r="L23" s="221"/>
      <c r="M23" s="221"/>
      <c r="N23" s="221"/>
      <c r="O23" s="221"/>
      <c r="P23" s="221"/>
      <c r="Q23" s="221"/>
      <c r="R23" s="16"/>
    </row>
    <row r="24" spans="3:18" ht="94.5" customHeight="1" x14ac:dyDescent="0.35">
      <c r="C24" s="221"/>
      <c r="D24" s="221"/>
      <c r="E24" s="221"/>
      <c r="F24" s="221"/>
      <c r="G24" s="221"/>
      <c r="H24" s="221"/>
      <c r="I24" s="221"/>
      <c r="J24" s="221"/>
      <c r="K24" s="221"/>
      <c r="L24" s="221"/>
      <c r="M24" s="221"/>
      <c r="N24" s="221"/>
      <c r="O24" s="221"/>
      <c r="P24" s="221"/>
      <c r="Q24" s="221"/>
      <c r="R24" s="16"/>
    </row>
    <row r="25" spans="3:18" ht="16" customHeight="1" x14ac:dyDescent="0.35">
      <c r="C25" s="221"/>
      <c r="D25" s="221"/>
      <c r="E25" s="221"/>
      <c r="F25" s="221"/>
      <c r="G25" s="221"/>
      <c r="H25" s="221"/>
      <c r="I25" s="221"/>
      <c r="J25" s="221"/>
      <c r="K25" s="221"/>
      <c r="L25" s="221"/>
      <c r="M25" s="221"/>
      <c r="N25" s="221"/>
      <c r="O25" s="221"/>
      <c r="P25" s="221"/>
      <c r="Q25" s="221"/>
      <c r="R25" s="16"/>
    </row>
    <row r="26" spans="3:18" ht="16" customHeight="1" x14ac:dyDescent="0.35">
      <c r="C26" s="221"/>
      <c r="D26" s="221"/>
      <c r="E26" s="221"/>
      <c r="F26" s="221"/>
      <c r="G26" s="221"/>
      <c r="H26" s="221"/>
      <c r="I26" s="221"/>
      <c r="J26" s="221"/>
      <c r="K26" s="221"/>
      <c r="L26" s="221"/>
      <c r="M26" s="221"/>
      <c r="N26" s="221"/>
      <c r="O26" s="221"/>
      <c r="P26" s="221"/>
      <c r="Q26" s="221"/>
      <c r="R26" s="16"/>
    </row>
    <row r="27" spans="3:18" ht="16" customHeight="1" x14ac:dyDescent="0.35">
      <c r="C27" s="221"/>
      <c r="D27" s="221"/>
      <c r="E27" s="221"/>
      <c r="F27" s="221"/>
      <c r="G27" s="221"/>
      <c r="H27" s="221"/>
      <c r="I27" s="221"/>
      <c r="J27" s="221"/>
      <c r="K27" s="221"/>
      <c r="L27" s="221"/>
      <c r="M27" s="221"/>
      <c r="N27" s="221"/>
      <c r="O27" s="221"/>
      <c r="P27" s="221"/>
      <c r="Q27" s="221"/>
      <c r="R27" s="16"/>
    </row>
    <row r="28" spans="3:18" ht="16" customHeight="1" x14ac:dyDescent="0.35">
      <c r="C28" s="221"/>
      <c r="D28" s="221"/>
      <c r="E28" s="221"/>
      <c r="F28" s="221"/>
      <c r="G28" s="221"/>
      <c r="H28" s="221"/>
      <c r="I28" s="221"/>
      <c r="J28" s="221"/>
      <c r="K28" s="221"/>
      <c r="L28" s="221"/>
      <c r="M28" s="221"/>
      <c r="N28" s="221"/>
      <c r="O28" s="221"/>
      <c r="P28" s="221"/>
      <c r="Q28" s="221"/>
      <c r="R28" s="16"/>
    </row>
    <row r="29" spans="3:18" ht="16" customHeight="1" x14ac:dyDescent="0.35">
      <c r="C29" s="221"/>
      <c r="D29" s="221"/>
      <c r="E29" s="221"/>
      <c r="F29" s="221"/>
      <c r="G29" s="221"/>
      <c r="H29" s="221"/>
      <c r="I29" s="221"/>
      <c r="J29" s="221"/>
      <c r="K29" s="221"/>
      <c r="L29" s="221"/>
      <c r="M29" s="221"/>
      <c r="N29" s="221"/>
      <c r="O29" s="221"/>
      <c r="P29" s="221"/>
      <c r="Q29" s="221"/>
      <c r="R29" s="16"/>
    </row>
    <row r="30" spans="3:18" ht="16" customHeight="1" x14ac:dyDescent="0.35">
      <c r="C30" s="221"/>
      <c r="D30" s="221"/>
      <c r="E30" s="221"/>
      <c r="F30" s="221"/>
      <c r="G30" s="221"/>
      <c r="H30" s="221"/>
      <c r="I30" s="221"/>
      <c r="J30" s="221"/>
      <c r="K30" s="221"/>
      <c r="L30" s="221"/>
      <c r="M30" s="221"/>
      <c r="N30" s="221"/>
      <c r="O30" s="221"/>
      <c r="P30" s="221"/>
      <c r="Q30" s="221"/>
      <c r="R30" s="16"/>
    </row>
    <row r="31" spans="3:18" ht="16" customHeight="1" x14ac:dyDescent="0.35">
      <c r="C31" s="221"/>
      <c r="D31" s="221"/>
      <c r="E31" s="221"/>
      <c r="F31" s="221"/>
      <c r="G31" s="221"/>
      <c r="H31" s="221"/>
      <c r="I31" s="221"/>
      <c r="J31" s="221"/>
      <c r="K31" s="221"/>
      <c r="L31" s="221"/>
      <c r="M31" s="221"/>
      <c r="N31" s="221"/>
      <c r="O31" s="221"/>
      <c r="P31" s="221"/>
      <c r="Q31" s="221"/>
      <c r="R31" s="16"/>
    </row>
    <row r="32" spans="3:18" ht="16" customHeight="1" x14ac:dyDescent="0.35">
      <c r="C32" s="221"/>
      <c r="D32" s="221"/>
      <c r="E32" s="221"/>
      <c r="F32" s="221"/>
      <c r="G32" s="221"/>
      <c r="H32" s="221"/>
      <c r="I32" s="221"/>
      <c r="J32" s="221"/>
      <c r="K32" s="221"/>
      <c r="L32" s="221"/>
      <c r="M32" s="221"/>
      <c r="N32" s="221"/>
      <c r="O32" s="221"/>
      <c r="P32" s="221"/>
      <c r="Q32" s="221"/>
      <c r="R32" s="16"/>
    </row>
    <row r="33" spans="3:18" ht="16" customHeight="1" x14ac:dyDescent="0.35">
      <c r="C33" s="221"/>
      <c r="D33" s="221"/>
      <c r="E33" s="221"/>
      <c r="F33" s="221"/>
      <c r="G33" s="221"/>
      <c r="H33" s="221"/>
      <c r="I33" s="221"/>
      <c r="J33" s="221"/>
      <c r="K33" s="221"/>
      <c r="L33" s="221"/>
      <c r="M33" s="221"/>
      <c r="N33" s="221"/>
      <c r="O33" s="221"/>
      <c r="P33" s="221"/>
      <c r="Q33" s="221"/>
      <c r="R33" s="16"/>
    </row>
    <row r="34" spans="3:18" ht="16" customHeight="1" x14ac:dyDescent="0.35">
      <c r="C34" s="221"/>
      <c r="D34" s="221"/>
      <c r="E34" s="221"/>
      <c r="F34" s="221"/>
      <c r="G34" s="221"/>
      <c r="H34" s="221"/>
      <c r="I34" s="221"/>
      <c r="J34" s="221"/>
      <c r="K34" s="221"/>
      <c r="L34" s="221"/>
      <c r="M34" s="221"/>
      <c r="N34" s="221"/>
      <c r="O34" s="221"/>
      <c r="P34" s="221"/>
      <c r="Q34" s="221"/>
      <c r="R34" s="16"/>
    </row>
    <row r="35" spans="3:18" ht="16" customHeight="1" x14ac:dyDescent="0.35">
      <c r="C35" s="221"/>
      <c r="D35" s="221"/>
      <c r="E35" s="221"/>
      <c r="F35" s="221"/>
      <c r="G35" s="221"/>
      <c r="H35" s="221"/>
      <c r="I35" s="221"/>
      <c r="J35" s="221"/>
      <c r="K35" s="221"/>
      <c r="L35" s="221"/>
      <c r="M35" s="221"/>
      <c r="N35" s="221"/>
      <c r="O35" s="221"/>
      <c r="P35" s="221"/>
      <c r="Q35" s="221"/>
      <c r="R35" s="16"/>
    </row>
    <row r="36" spans="3:18" ht="16" customHeight="1" x14ac:dyDescent="0.35">
      <c r="C36" s="221"/>
      <c r="D36" s="221"/>
      <c r="E36" s="221"/>
      <c r="F36" s="221"/>
      <c r="G36" s="221"/>
      <c r="H36" s="221"/>
      <c r="I36" s="221"/>
      <c r="J36" s="221"/>
      <c r="K36" s="221"/>
      <c r="L36" s="221"/>
      <c r="M36" s="221"/>
      <c r="N36" s="221"/>
      <c r="O36" s="221"/>
      <c r="P36" s="221"/>
      <c r="Q36" s="221"/>
      <c r="R36" s="16"/>
    </row>
    <row r="37" spans="3:18" ht="16" customHeight="1" x14ac:dyDescent="0.35">
      <c r="C37" s="221" t="s">
        <v>648</v>
      </c>
      <c r="D37" s="221"/>
      <c r="E37" s="221"/>
      <c r="F37" s="221"/>
      <c r="G37" s="221"/>
      <c r="H37" s="221"/>
      <c r="I37" s="221"/>
      <c r="J37" s="221"/>
      <c r="K37" s="221"/>
      <c r="L37" s="221"/>
      <c r="M37" s="221"/>
      <c r="N37" s="221"/>
      <c r="O37" s="221"/>
      <c r="P37" s="221"/>
      <c r="Q37" s="221"/>
      <c r="R37" s="122"/>
    </row>
    <row r="38" spans="3:18" ht="16" customHeight="1" x14ac:dyDescent="0.35">
      <c r="C38" s="221"/>
      <c r="D38" s="221"/>
      <c r="E38" s="221"/>
      <c r="F38" s="221"/>
      <c r="G38" s="221"/>
      <c r="H38" s="221"/>
      <c r="I38" s="221"/>
      <c r="J38" s="221"/>
      <c r="K38" s="221"/>
      <c r="L38" s="221"/>
      <c r="M38" s="221"/>
      <c r="N38" s="221"/>
      <c r="O38" s="221"/>
      <c r="P38" s="221"/>
      <c r="Q38" s="221"/>
      <c r="R38" s="122"/>
    </row>
    <row r="39" spans="3:18" ht="16" customHeight="1" x14ac:dyDescent="0.35">
      <c r="C39" s="221"/>
      <c r="D39" s="221"/>
      <c r="E39" s="221"/>
      <c r="F39" s="221"/>
      <c r="G39" s="221"/>
      <c r="H39" s="221"/>
      <c r="I39" s="221"/>
      <c r="J39" s="221"/>
      <c r="K39" s="221"/>
      <c r="L39" s="221"/>
      <c r="M39" s="221"/>
      <c r="N39" s="221"/>
      <c r="O39" s="221"/>
      <c r="P39" s="221"/>
      <c r="Q39" s="221"/>
      <c r="R39" s="122"/>
    </row>
    <row r="40" spans="3:18" ht="16" customHeight="1" x14ac:dyDescent="0.35">
      <c r="C40" s="221"/>
      <c r="D40" s="221"/>
      <c r="E40" s="221"/>
      <c r="F40" s="221"/>
      <c r="G40" s="221"/>
      <c r="H40" s="221"/>
      <c r="I40" s="221"/>
      <c r="J40" s="221"/>
      <c r="K40" s="221"/>
      <c r="L40" s="221"/>
      <c r="M40" s="221"/>
      <c r="N40" s="221"/>
      <c r="O40" s="221"/>
      <c r="P40" s="221"/>
      <c r="Q40" s="221"/>
      <c r="R40" s="122"/>
    </row>
    <row r="41" spans="3:18" ht="16" customHeight="1" x14ac:dyDescent="0.35">
      <c r="C41" s="221"/>
      <c r="D41" s="221"/>
      <c r="E41" s="221"/>
      <c r="F41" s="221"/>
      <c r="G41" s="221"/>
      <c r="H41" s="221"/>
      <c r="I41" s="221"/>
      <c r="J41" s="221"/>
      <c r="K41" s="221"/>
      <c r="L41" s="221"/>
      <c r="M41" s="221"/>
      <c r="N41" s="221"/>
      <c r="O41" s="221"/>
      <c r="P41" s="221"/>
      <c r="Q41" s="221"/>
      <c r="R41" s="122"/>
    </row>
    <row r="42" spans="3:18" ht="16.5" x14ac:dyDescent="0.35">
      <c r="C42" s="221"/>
      <c r="D42" s="221"/>
      <c r="E42" s="221"/>
      <c r="F42" s="221"/>
      <c r="G42" s="221"/>
      <c r="H42" s="221"/>
      <c r="I42" s="221"/>
      <c r="J42" s="221"/>
      <c r="K42" s="221"/>
      <c r="L42" s="221"/>
      <c r="M42" s="221"/>
      <c r="N42" s="221"/>
      <c r="O42" s="221"/>
      <c r="P42" s="221"/>
      <c r="Q42" s="221"/>
      <c r="R42" s="122"/>
    </row>
    <row r="43" spans="3:18" ht="16" customHeight="1" x14ac:dyDescent="0.35">
      <c r="C43" s="221"/>
      <c r="D43" s="221"/>
      <c r="E43" s="221"/>
      <c r="F43" s="221"/>
      <c r="G43" s="221"/>
      <c r="H43" s="221"/>
      <c r="I43" s="221"/>
      <c r="J43" s="221"/>
      <c r="K43" s="221"/>
      <c r="L43" s="221"/>
      <c r="M43" s="221"/>
      <c r="N43" s="221"/>
      <c r="O43" s="221"/>
      <c r="P43" s="221"/>
      <c r="Q43" s="221"/>
      <c r="R43" s="122"/>
    </row>
    <row r="44" spans="3:18" ht="16" customHeight="1" x14ac:dyDescent="0.35">
      <c r="C44" s="221"/>
      <c r="D44" s="221"/>
      <c r="E44" s="221"/>
      <c r="F44" s="221"/>
      <c r="G44" s="221"/>
      <c r="H44" s="221"/>
      <c r="I44" s="221"/>
      <c r="J44" s="221"/>
      <c r="K44" s="221"/>
      <c r="L44" s="221"/>
      <c r="M44" s="221"/>
      <c r="N44" s="221"/>
      <c r="O44" s="221"/>
      <c r="P44" s="221"/>
      <c r="Q44" s="221"/>
      <c r="R44" s="122"/>
    </row>
    <row r="45" spans="3:18" ht="16" customHeight="1" x14ac:dyDescent="0.35">
      <c r="C45" s="221"/>
      <c r="D45" s="221"/>
      <c r="E45" s="221"/>
      <c r="F45" s="221"/>
      <c r="G45" s="221"/>
      <c r="H45" s="221"/>
      <c r="I45" s="221"/>
      <c r="J45" s="221"/>
      <c r="K45" s="221"/>
      <c r="L45" s="221"/>
      <c r="M45" s="221"/>
      <c r="N45" s="221"/>
      <c r="O45" s="221"/>
      <c r="P45" s="221"/>
      <c r="Q45" s="221"/>
      <c r="R45" s="122"/>
    </row>
    <row r="46" spans="3:18" ht="16" customHeight="1" x14ac:dyDescent="0.35">
      <c r="C46" s="221"/>
      <c r="D46" s="221"/>
      <c r="E46" s="221"/>
      <c r="F46" s="221"/>
      <c r="G46" s="221"/>
      <c r="H46" s="221"/>
      <c r="I46" s="221"/>
      <c r="J46" s="221"/>
      <c r="K46" s="221"/>
      <c r="L46" s="221"/>
      <c r="M46" s="221"/>
      <c r="N46" s="221"/>
      <c r="O46" s="221"/>
      <c r="P46" s="221"/>
      <c r="Q46" s="221"/>
      <c r="R46" s="122"/>
    </row>
    <row r="47" spans="3:18" ht="16" customHeight="1" x14ac:dyDescent="0.35">
      <c r="C47" s="221"/>
      <c r="D47" s="221"/>
      <c r="E47" s="221"/>
      <c r="F47" s="221"/>
      <c r="G47" s="221"/>
      <c r="H47" s="221"/>
      <c r="I47" s="221"/>
      <c r="J47" s="221"/>
      <c r="K47" s="221"/>
      <c r="L47" s="221"/>
      <c r="M47" s="221"/>
      <c r="N47" s="221"/>
      <c r="O47" s="221"/>
      <c r="P47" s="221"/>
      <c r="Q47" s="221"/>
      <c r="R47" s="122"/>
    </row>
    <row r="48" spans="3:18" ht="16" customHeight="1" x14ac:dyDescent="0.35">
      <c r="C48" s="122"/>
      <c r="D48" s="178"/>
      <c r="E48" s="178"/>
      <c r="F48" s="178"/>
      <c r="G48" s="178"/>
      <c r="H48" s="178"/>
      <c r="I48" s="178"/>
      <c r="J48" s="178"/>
      <c r="K48" s="178"/>
      <c r="L48" s="178"/>
      <c r="M48" s="178"/>
      <c r="N48" s="178"/>
      <c r="O48" s="178"/>
      <c r="P48" s="178"/>
      <c r="Q48" s="178"/>
      <c r="R48" s="122"/>
    </row>
    <row r="49" spans="3:18" ht="16" customHeight="1" x14ac:dyDescent="0.35">
      <c r="C49" s="122"/>
      <c r="D49" s="178"/>
      <c r="E49" s="178"/>
      <c r="F49" s="178"/>
      <c r="G49" s="178"/>
      <c r="H49" s="178"/>
      <c r="I49" s="178"/>
      <c r="J49" s="178"/>
      <c r="K49" s="178"/>
      <c r="L49" s="178"/>
      <c r="M49" s="178"/>
      <c r="N49" s="178"/>
      <c r="O49" s="178"/>
      <c r="P49" s="178"/>
      <c r="Q49" s="178"/>
      <c r="R49" s="122"/>
    </row>
    <row r="50" spans="3:18" ht="16" customHeight="1" x14ac:dyDescent="0.35">
      <c r="C50" s="122"/>
      <c r="D50" s="178"/>
      <c r="E50" s="178"/>
      <c r="F50" s="178"/>
      <c r="G50" s="178"/>
      <c r="H50" s="178"/>
      <c r="I50" s="178"/>
      <c r="J50" s="178"/>
      <c r="K50" s="178"/>
      <c r="L50" s="178"/>
      <c r="M50" s="178"/>
      <c r="N50" s="178"/>
      <c r="O50" s="178"/>
      <c r="P50" s="178"/>
      <c r="Q50" s="178"/>
      <c r="R50" s="122"/>
    </row>
    <row r="51" spans="3:18" ht="16" customHeight="1" x14ac:dyDescent="0.35">
      <c r="C51" s="122"/>
      <c r="D51" s="178"/>
      <c r="E51" s="178"/>
      <c r="F51" s="178"/>
      <c r="G51" s="178"/>
      <c r="H51" s="178"/>
      <c r="I51" s="178"/>
      <c r="J51" s="178"/>
      <c r="K51" s="178"/>
      <c r="L51" s="178"/>
      <c r="M51" s="178"/>
      <c r="N51" s="178"/>
      <c r="O51" s="178"/>
      <c r="P51" s="178"/>
      <c r="Q51" s="178"/>
      <c r="R51" s="122"/>
    </row>
    <row r="52" spans="3:18" ht="16" customHeight="1" x14ac:dyDescent="0.35">
      <c r="C52" s="122"/>
      <c r="D52" s="178"/>
      <c r="E52" s="178"/>
      <c r="F52" s="178"/>
      <c r="G52" s="178"/>
      <c r="H52" s="178"/>
      <c r="I52" s="178"/>
      <c r="J52" s="178"/>
      <c r="K52" s="178"/>
      <c r="L52" s="178"/>
      <c r="M52" s="178"/>
      <c r="N52" s="178"/>
      <c r="O52" s="178"/>
      <c r="P52" s="178"/>
      <c r="Q52" s="178"/>
      <c r="R52" s="122"/>
    </row>
    <row r="53" spans="3:18" ht="16" customHeight="1" x14ac:dyDescent="0.35">
      <c r="C53" s="122"/>
      <c r="D53" s="178"/>
      <c r="E53" s="178"/>
      <c r="F53" s="178"/>
      <c r="G53" s="178"/>
      <c r="H53" s="178"/>
      <c r="I53" s="178"/>
      <c r="J53" s="178"/>
      <c r="K53" s="178"/>
      <c r="L53" s="178"/>
      <c r="M53" s="178"/>
      <c r="N53" s="178"/>
      <c r="O53" s="178"/>
      <c r="P53" s="178"/>
      <c r="Q53" s="178"/>
      <c r="R53" s="122"/>
    </row>
    <row r="54" spans="3:18" ht="16" customHeight="1" x14ac:dyDescent="0.35">
      <c r="C54" s="122"/>
      <c r="D54" s="178"/>
      <c r="E54" s="178"/>
      <c r="F54" s="178"/>
      <c r="G54" s="178"/>
      <c r="H54" s="178"/>
      <c r="I54" s="178"/>
      <c r="J54" s="178"/>
      <c r="K54" s="178"/>
      <c r="L54" s="178"/>
      <c r="M54" s="178"/>
      <c r="N54" s="178"/>
      <c r="O54" s="178"/>
      <c r="P54" s="178"/>
      <c r="Q54" s="178"/>
      <c r="R54" s="122"/>
    </row>
    <row r="55" spans="3:18" ht="16" customHeight="1" x14ac:dyDescent="0.35">
      <c r="C55" s="122"/>
      <c r="D55" s="178"/>
      <c r="E55" s="178"/>
      <c r="F55" s="178"/>
      <c r="G55" s="178"/>
      <c r="H55" s="178"/>
      <c r="I55" s="178"/>
      <c r="J55" s="178"/>
      <c r="K55" s="178"/>
      <c r="L55" s="178"/>
      <c r="M55" s="178"/>
      <c r="N55" s="178"/>
      <c r="O55" s="178"/>
      <c r="P55" s="178"/>
      <c r="Q55" s="178"/>
      <c r="R55" s="122"/>
    </row>
    <row r="56" spans="3:18" ht="16" customHeight="1" x14ac:dyDescent="0.35">
      <c r="C56" s="122"/>
      <c r="D56" s="178"/>
      <c r="E56" s="178"/>
      <c r="F56" s="178"/>
      <c r="G56" s="178"/>
      <c r="H56" s="178"/>
      <c r="I56" s="178"/>
      <c r="J56" s="178"/>
      <c r="K56" s="178"/>
      <c r="L56" s="178"/>
      <c r="M56" s="178"/>
      <c r="N56" s="178"/>
      <c r="O56" s="178"/>
      <c r="P56" s="178"/>
      <c r="Q56" s="178"/>
      <c r="R56" s="122"/>
    </row>
    <row r="57" spans="3:18" ht="16" customHeight="1" x14ac:dyDescent="0.35">
      <c r="C57" s="122"/>
      <c r="D57" s="178"/>
      <c r="E57" s="178"/>
      <c r="F57" s="178"/>
      <c r="G57" s="178"/>
      <c r="H57" s="178"/>
      <c r="I57" s="178"/>
      <c r="J57" s="178"/>
      <c r="K57" s="178"/>
      <c r="L57" s="178"/>
      <c r="M57" s="178"/>
      <c r="N57" s="178"/>
      <c r="O57" s="178"/>
      <c r="P57" s="178"/>
      <c r="Q57" s="178"/>
      <c r="R57" s="122"/>
    </row>
    <row r="58" spans="3:18" ht="16" customHeight="1" x14ac:dyDescent="0.35">
      <c r="C58" s="122"/>
      <c r="D58" s="122"/>
      <c r="E58" s="122"/>
      <c r="F58" s="122"/>
      <c r="G58" s="122"/>
      <c r="H58" s="122"/>
      <c r="I58" s="122"/>
      <c r="J58" s="122"/>
      <c r="K58" s="122"/>
      <c r="L58" s="122"/>
      <c r="M58" s="122"/>
      <c r="N58" s="122"/>
      <c r="O58" s="122"/>
      <c r="P58" s="122"/>
      <c r="Q58" s="122"/>
      <c r="R58" s="122"/>
    </row>
  </sheetData>
  <sheetProtection algorithmName="SHA-512" hashValue="K9GIZWXREmfcqUcVcp7n65JY3+WGg6FGVMObZGetuSgVK+cfHSTl1/8qo5hWqHg6e4Tl/0gr5mGdCAABFL4XbQ==" saltValue="rF5qqeSTRJjO7VtJl3u5bw==" spinCount="100000" sheet="1" objects="1" scenarios="1" selectLockedCells="1" selectUnlockedCells="1"/>
  <customSheetViews>
    <customSheetView guid="{8D88DD34-EDCF-2545-92E6-3B4294438499}" scale="90" showGridLines="0" topLeftCell="A33">
      <selection activeCell="C33" sqref="C33:Q60"/>
      <pageMargins left="0" right="0" top="0" bottom="0" header="0" footer="0"/>
    </customSheetView>
  </customSheetViews>
  <mergeCells count="6">
    <mergeCell ref="C37:Q47"/>
    <mergeCell ref="C7:D8"/>
    <mergeCell ref="C9:P10"/>
    <mergeCell ref="C12:I12"/>
    <mergeCell ref="C25:Q36"/>
    <mergeCell ref="C14:Q24"/>
  </mergeCell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0F42F0-89D2-564C-8453-B0A637EB2D26}">
  <sheetPr codeName="Planilha13"/>
  <dimension ref="A1:AF87"/>
  <sheetViews>
    <sheetView showGridLines="0" showRowColHeaders="0" zoomScale="70" zoomScaleNormal="70" workbookViewId="0">
      <selection activeCell="T55" sqref="T55"/>
      <extLst>
        <ext xmlns:xlsdti="http://schemas.microsoft.com/office/spreadsheetml/2023/showDataTypeIcons" uri="{77bfe23e-c014-4d31-8a63-9c772dbf06b6}">
          <xlsdti:showDataTypeIcons visible="0"/>
        </ext>
      </extLst>
    </sheetView>
  </sheetViews>
  <sheetFormatPr defaultColWidth="10.83203125" defaultRowHeight="15.5" x14ac:dyDescent="0.35"/>
  <cols>
    <col min="1" max="2" width="10.83203125" style="8"/>
    <col min="3" max="18" width="10.83203125" style="9"/>
    <col min="19" max="32" width="10.83203125" style="8"/>
    <col min="33" max="16384" width="10.83203125" style="9"/>
  </cols>
  <sheetData>
    <row r="1" spans="3:18" x14ac:dyDescent="0.35">
      <c r="C1" s="8"/>
      <c r="D1" s="8"/>
      <c r="E1" s="8"/>
      <c r="F1" s="8"/>
      <c r="G1" s="8"/>
      <c r="H1" s="8"/>
      <c r="I1" s="8"/>
      <c r="J1" s="8"/>
      <c r="K1" s="8"/>
      <c r="L1" s="8"/>
      <c r="M1" s="8"/>
      <c r="N1" s="8"/>
      <c r="O1" s="8"/>
      <c r="P1" s="8"/>
      <c r="Q1" s="8"/>
      <c r="R1" s="8"/>
    </row>
    <row r="2" spans="3:18" x14ac:dyDescent="0.35">
      <c r="C2" s="8"/>
      <c r="D2" s="8"/>
      <c r="E2" s="8"/>
      <c r="F2" s="8"/>
      <c r="G2" s="8"/>
      <c r="H2" s="8"/>
      <c r="I2" s="8"/>
      <c r="J2" s="8"/>
      <c r="K2" s="8"/>
      <c r="L2" s="8"/>
      <c r="M2" s="8"/>
      <c r="N2" s="8"/>
      <c r="O2" s="8"/>
      <c r="P2" s="8"/>
      <c r="Q2" s="8"/>
      <c r="R2" s="8"/>
    </row>
    <row r="3" spans="3:18" x14ac:dyDescent="0.35">
      <c r="C3" s="8"/>
      <c r="D3" s="8"/>
      <c r="E3" s="8"/>
      <c r="F3" s="8"/>
      <c r="G3" s="8"/>
      <c r="H3" s="8"/>
      <c r="I3" s="8"/>
      <c r="J3" s="8"/>
      <c r="K3" s="8"/>
      <c r="L3" s="8"/>
      <c r="M3" s="8"/>
      <c r="N3" s="8"/>
      <c r="O3" s="8"/>
      <c r="P3" s="8"/>
      <c r="Q3" s="8"/>
      <c r="R3" s="8"/>
    </row>
    <row r="4" spans="3:18" x14ac:dyDescent="0.35">
      <c r="C4" s="8"/>
      <c r="D4" s="8"/>
      <c r="E4" s="8"/>
      <c r="F4" s="8"/>
      <c r="G4" s="8"/>
      <c r="H4" s="8"/>
      <c r="I4" s="8"/>
      <c r="J4" s="8"/>
      <c r="K4" s="8"/>
      <c r="L4" s="8"/>
      <c r="M4" s="8"/>
      <c r="N4" s="8"/>
      <c r="O4" s="8"/>
      <c r="P4" s="8"/>
      <c r="Q4" s="8"/>
      <c r="R4" s="8"/>
    </row>
    <row r="5" spans="3:18" x14ac:dyDescent="0.35">
      <c r="C5" s="8"/>
      <c r="D5" s="8"/>
      <c r="E5" s="8"/>
      <c r="F5" s="8"/>
      <c r="G5" s="8"/>
      <c r="H5" s="8"/>
      <c r="I5" s="8"/>
      <c r="J5" s="8"/>
      <c r="K5" s="8"/>
      <c r="L5" s="8"/>
      <c r="M5" s="8"/>
      <c r="N5" s="8"/>
      <c r="O5" s="8"/>
      <c r="P5" s="8"/>
      <c r="Q5" s="8"/>
      <c r="R5" s="8"/>
    </row>
    <row r="6" spans="3:18" x14ac:dyDescent="0.35">
      <c r="C6" s="8"/>
      <c r="D6" s="8"/>
      <c r="E6" s="8"/>
      <c r="F6" s="8"/>
      <c r="G6" s="8"/>
      <c r="H6" s="8"/>
      <c r="I6" s="8"/>
      <c r="J6" s="8"/>
      <c r="K6" s="8"/>
      <c r="L6" s="8"/>
      <c r="M6" s="8"/>
      <c r="N6" s="8"/>
      <c r="O6" s="8"/>
      <c r="P6" s="8"/>
      <c r="Q6" s="8"/>
      <c r="R6" s="8"/>
    </row>
    <row r="7" spans="3:18" x14ac:dyDescent="0.35">
      <c r="C7" s="223" t="s">
        <v>315</v>
      </c>
      <c r="D7" s="223"/>
      <c r="E7" s="7" t="s">
        <v>0</v>
      </c>
      <c r="F7" s="7"/>
      <c r="G7" s="7"/>
      <c r="H7" s="7"/>
      <c r="I7" s="7"/>
      <c r="J7" s="7"/>
      <c r="K7" s="7"/>
      <c r="L7" s="7"/>
      <c r="M7" s="7"/>
      <c r="N7" s="7"/>
      <c r="O7" s="7"/>
      <c r="P7" s="7"/>
      <c r="Q7" s="7"/>
      <c r="R7" s="7"/>
    </row>
    <row r="8" spans="3:18" x14ac:dyDescent="0.35">
      <c r="C8" s="223"/>
      <c r="D8" s="223"/>
      <c r="E8" s="7"/>
      <c r="F8" s="7"/>
      <c r="G8" s="7"/>
      <c r="H8" s="7"/>
      <c r="I8" s="7"/>
      <c r="J8" s="7"/>
      <c r="K8" s="7"/>
      <c r="L8" s="7"/>
      <c r="M8" s="7"/>
      <c r="N8" s="7"/>
      <c r="O8" s="7"/>
      <c r="P8" s="7"/>
      <c r="Q8" s="7"/>
      <c r="R8" s="7"/>
    </row>
    <row r="9" spans="3:18" ht="16" customHeight="1" x14ac:dyDescent="0.35">
      <c r="C9" s="224" t="s">
        <v>316</v>
      </c>
      <c r="D9" s="224"/>
      <c r="E9" s="224"/>
      <c r="F9" s="224"/>
      <c r="G9" s="224"/>
      <c r="H9" s="224"/>
      <c r="I9" s="224"/>
      <c r="J9" s="224"/>
      <c r="K9" s="224"/>
      <c r="L9" s="224"/>
      <c r="M9" s="224"/>
      <c r="N9" s="224"/>
      <c r="O9" s="224"/>
      <c r="P9" s="224"/>
      <c r="Q9" s="7"/>
      <c r="R9" s="7"/>
    </row>
    <row r="10" spans="3:18" ht="16" customHeight="1" x14ac:dyDescent="0.35">
      <c r="C10" s="224"/>
      <c r="D10" s="224"/>
      <c r="E10" s="224"/>
      <c r="F10" s="224"/>
      <c r="G10" s="224"/>
      <c r="H10" s="224"/>
      <c r="I10" s="224"/>
      <c r="J10" s="224"/>
      <c r="K10" s="224"/>
      <c r="L10" s="224"/>
      <c r="M10" s="224"/>
      <c r="N10" s="224"/>
      <c r="O10" s="224"/>
      <c r="P10" s="224"/>
      <c r="Q10" s="7"/>
      <c r="R10" s="7"/>
    </row>
    <row r="11" spans="3:18" ht="16.5" x14ac:dyDescent="0.35">
      <c r="C11" s="12"/>
      <c r="D11" s="13"/>
      <c r="E11" s="13"/>
      <c r="F11" s="13"/>
      <c r="G11" s="14"/>
      <c r="H11" s="14"/>
      <c r="I11" s="14"/>
      <c r="J11" s="14"/>
      <c r="K11" s="14"/>
      <c r="L11" s="14"/>
      <c r="M11" s="14"/>
      <c r="N11" s="14"/>
      <c r="O11" s="14"/>
      <c r="P11" s="14"/>
      <c r="Q11" s="14"/>
      <c r="R11" s="15"/>
    </row>
    <row r="12" spans="3:18" ht="16" customHeight="1" x14ac:dyDescent="0.35">
      <c r="C12" s="221" t="s">
        <v>317</v>
      </c>
      <c r="D12" s="221"/>
      <c r="E12" s="221"/>
      <c r="F12" s="221"/>
      <c r="G12" s="221"/>
      <c r="H12" s="221"/>
      <c r="I12" s="221"/>
      <c r="J12" s="221"/>
      <c r="K12" s="221"/>
      <c r="L12" s="221"/>
      <c r="M12" s="221"/>
      <c r="N12" s="221"/>
      <c r="O12" s="221"/>
      <c r="P12" s="221"/>
      <c r="Q12" s="221"/>
      <c r="R12" s="221"/>
    </row>
    <row r="13" spans="3:18" ht="16" customHeight="1" x14ac:dyDescent="0.35">
      <c r="C13" s="221"/>
      <c r="D13" s="221"/>
      <c r="E13" s="221"/>
      <c r="F13" s="221"/>
      <c r="G13" s="221"/>
      <c r="H13" s="221"/>
      <c r="I13" s="221"/>
      <c r="J13" s="221"/>
      <c r="K13" s="221"/>
      <c r="L13" s="221"/>
      <c r="M13" s="221"/>
      <c r="N13" s="221"/>
      <c r="O13" s="221"/>
      <c r="P13" s="221"/>
      <c r="Q13" s="221"/>
      <c r="R13" s="221"/>
    </row>
    <row r="14" spans="3:18" ht="17.149999999999999" customHeight="1" x14ac:dyDescent="0.35">
      <c r="C14" s="221"/>
      <c r="D14" s="221"/>
      <c r="E14" s="221"/>
      <c r="F14" s="221"/>
      <c r="G14" s="221"/>
      <c r="H14" s="221"/>
      <c r="I14" s="221"/>
      <c r="J14" s="221"/>
      <c r="K14" s="221"/>
      <c r="L14" s="221"/>
      <c r="M14" s="221"/>
      <c r="N14" s="221"/>
      <c r="O14" s="221"/>
      <c r="P14" s="221"/>
      <c r="Q14" s="221"/>
      <c r="R14" s="221"/>
    </row>
    <row r="15" spans="3:18" ht="17.149999999999999" customHeight="1" x14ac:dyDescent="0.35">
      <c r="C15" s="221"/>
      <c r="D15" s="221"/>
      <c r="E15" s="221"/>
      <c r="F15" s="221"/>
      <c r="G15" s="221"/>
      <c r="H15" s="221"/>
      <c r="I15" s="221"/>
      <c r="J15" s="221"/>
      <c r="K15" s="221"/>
      <c r="L15" s="221"/>
      <c r="M15" s="221"/>
      <c r="N15" s="221"/>
      <c r="O15" s="221"/>
      <c r="P15" s="221"/>
      <c r="Q15" s="221"/>
      <c r="R15" s="221"/>
    </row>
    <row r="16" spans="3:18" ht="16" customHeight="1" x14ac:dyDescent="0.35">
      <c r="C16" s="221"/>
      <c r="D16" s="221"/>
      <c r="E16" s="221"/>
      <c r="F16" s="221"/>
      <c r="G16" s="221"/>
      <c r="H16" s="221"/>
      <c r="I16" s="221"/>
      <c r="J16" s="221"/>
      <c r="K16" s="221"/>
      <c r="L16" s="221"/>
      <c r="M16" s="221"/>
      <c r="N16" s="221"/>
      <c r="O16" s="221"/>
      <c r="P16" s="221"/>
      <c r="Q16" s="221"/>
      <c r="R16" s="221"/>
    </row>
    <row r="17" spans="3:18" ht="16" customHeight="1" x14ac:dyDescent="0.35">
      <c r="C17" s="221"/>
      <c r="D17" s="221"/>
      <c r="E17" s="221"/>
      <c r="F17" s="221"/>
      <c r="G17" s="221"/>
      <c r="H17" s="221"/>
      <c r="I17" s="221"/>
      <c r="J17" s="221"/>
      <c r="K17" s="221"/>
      <c r="L17" s="221"/>
      <c r="M17" s="221"/>
      <c r="N17" s="221"/>
      <c r="O17" s="221"/>
      <c r="P17" s="221"/>
      <c r="Q17" s="221"/>
      <c r="R17" s="221"/>
    </row>
    <row r="18" spans="3:18" ht="16" customHeight="1" x14ac:dyDescent="0.35">
      <c r="C18" s="221"/>
      <c r="D18" s="221"/>
      <c r="E18" s="221"/>
      <c r="F18" s="221"/>
      <c r="G18" s="221"/>
      <c r="H18" s="221"/>
      <c r="I18" s="221"/>
      <c r="J18" s="221"/>
      <c r="K18" s="221"/>
      <c r="L18" s="221"/>
      <c r="M18" s="221"/>
      <c r="N18" s="221"/>
      <c r="O18" s="221"/>
      <c r="P18" s="221"/>
      <c r="Q18" s="221"/>
      <c r="R18" s="221"/>
    </row>
    <row r="19" spans="3:18" ht="16" customHeight="1" x14ac:dyDescent="0.35">
      <c r="C19" s="221"/>
      <c r="D19" s="221"/>
      <c r="E19" s="221"/>
      <c r="F19" s="221"/>
      <c r="G19" s="221"/>
      <c r="H19" s="221"/>
      <c r="I19" s="221"/>
      <c r="J19" s="221"/>
      <c r="K19" s="221"/>
      <c r="L19" s="221"/>
      <c r="M19" s="221"/>
      <c r="N19" s="221"/>
      <c r="O19" s="221"/>
      <c r="P19" s="221"/>
      <c r="Q19" s="221"/>
      <c r="R19" s="221"/>
    </row>
    <row r="20" spans="3:18" ht="16" customHeight="1" x14ac:dyDescent="0.35">
      <c r="C20" s="221"/>
      <c r="D20" s="221"/>
      <c r="E20" s="221"/>
      <c r="F20" s="221"/>
      <c r="G20" s="221"/>
      <c r="H20" s="221"/>
      <c r="I20" s="221"/>
      <c r="J20" s="221"/>
      <c r="K20" s="221"/>
      <c r="L20" s="221"/>
      <c r="M20" s="221"/>
      <c r="N20" s="221"/>
      <c r="O20" s="221"/>
      <c r="P20" s="221"/>
      <c r="Q20" s="221"/>
      <c r="R20" s="221"/>
    </row>
    <row r="21" spans="3:18" ht="16" customHeight="1" x14ac:dyDescent="0.35">
      <c r="C21" s="221"/>
      <c r="D21" s="221"/>
      <c r="E21" s="221"/>
      <c r="F21" s="221"/>
      <c r="G21" s="221"/>
      <c r="H21" s="221"/>
      <c r="I21" s="221"/>
      <c r="J21" s="221"/>
      <c r="K21" s="221"/>
      <c r="L21" s="221"/>
      <c r="M21" s="221"/>
      <c r="N21" s="221"/>
      <c r="O21" s="221"/>
      <c r="P21" s="221"/>
      <c r="Q21" s="221"/>
      <c r="R21" s="221"/>
    </row>
    <row r="22" spans="3:18" ht="16" customHeight="1" x14ac:dyDescent="0.35">
      <c r="C22" s="221"/>
      <c r="D22" s="221"/>
      <c r="E22" s="221"/>
      <c r="F22" s="221"/>
      <c r="G22" s="221"/>
      <c r="H22" s="221"/>
      <c r="I22" s="221"/>
      <c r="J22" s="221"/>
      <c r="K22" s="221"/>
      <c r="L22" s="221"/>
      <c r="M22" s="221"/>
      <c r="N22" s="221"/>
      <c r="O22" s="221"/>
      <c r="P22" s="221"/>
      <c r="Q22" s="221"/>
      <c r="R22" s="221"/>
    </row>
    <row r="23" spans="3:18" ht="16" customHeight="1" x14ac:dyDescent="0.35">
      <c r="C23" s="221"/>
      <c r="D23" s="221"/>
      <c r="E23" s="221"/>
      <c r="F23" s="221"/>
      <c r="G23" s="221"/>
      <c r="H23" s="221"/>
      <c r="I23" s="221"/>
      <c r="J23" s="221"/>
      <c r="K23" s="221"/>
      <c r="L23" s="221"/>
      <c r="M23" s="221"/>
      <c r="N23" s="221"/>
      <c r="O23" s="221"/>
      <c r="P23" s="221"/>
      <c r="Q23" s="221"/>
      <c r="R23" s="221"/>
    </row>
    <row r="24" spans="3:18" ht="16" customHeight="1" x14ac:dyDescent="0.35">
      <c r="C24" s="221"/>
      <c r="D24" s="221"/>
      <c r="E24" s="221"/>
      <c r="F24" s="221"/>
      <c r="G24" s="221"/>
      <c r="H24" s="221"/>
      <c r="I24" s="221"/>
      <c r="J24" s="221"/>
      <c r="K24" s="221"/>
      <c r="L24" s="221"/>
      <c r="M24" s="221"/>
      <c r="N24" s="221"/>
      <c r="O24" s="221"/>
      <c r="P24" s="221"/>
      <c r="Q24" s="221"/>
      <c r="R24" s="221"/>
    </row>
    <row r="25" spans="3:18" ht="16" customHeight="1" x14ac:dyDescent="0.35">
      <c r="C25" s="221"/>
      <c r="D25" s="221"/>
      <c r="E25" s="221"/>
      <c r="F25" s="221"/>
      <c r="G25" s="221"/>
      <c r="H25" s="221"/>
      <c r="I25" s="221"/>
      <c r="J25" s="221"/>
      <c r="K25" s="221"/>
      <c r="L25" s="221"/>
      <c r="M25" s="221"/>
      <c r="N25" s="221"/>
      <c r="O25" s="221"/>
      <c r="P25" s="221"/>
      <c r="Q25" s="221"/>
      <c r="R25" s="221"/>
    </row>
    <row r="26" spans="3:18" ht="16" customHeight="1" x14ac:dyDescent="0.35">
      <c r="C26" s="221"/>
      <c r="D26" s="221"/>
      <c r="E26" s="221"/>
      <c r="F26" s="221"/>
      <c r="G26" s="221"/>
      <c r="H26" s="221"/>
      <c r="I26" s="221"/>
      <c r="J26" s="221"/>
      <c r="K26" s="221"/>
      <c r="L26" s="221"/>
      <c r="M26" s="221"/>
      <c r="N26" s="221"/>
      <c r="O26" s="221"/>
      <c r="P26" s="221"/>
      <c r="Q26" s="221"/>
      <c r="R26" s="221"/>
    </row>
    <row r="27" spans="3:18" ht="16" customHeight="1" x14ac:dyDescent="0.35">
      <c r="C27" s="221"/>
      <c r="D27" s="221"/>
      <c r="E27" s="221"/>
      <c r="F27" s="221"/>
      <c r="G27" s="221"/>
      <c r="H27" s="221"/>
      <c r="I27" s="221"/>
      <c r="J27" s="221"/>
      <c r="K27" s="221"/>
      <c r="L27" s="221"/>
      <c r="M27" s="221"/>
      <c r="N27" s="221"/>
      <c r="O27" s="221"/>
      <c r="P27" s="221"/>
      <c r="Q27" s="221"/>
      <c r="R27" s="221"/>
    </row>
    <row r="28" spans="3:18" ht="16" customHeight="1" x14ac:dyDescent="0.35">
      <c r="C28" s="221"/>
      <c r="D28" s="221"/>
      <c r="E28" s="221"/>
      <c r="F28" s="221"/>
      <c r="G28" s="221"/>
      <c r="H28" s="221"/>
      <c r="I28" s="221"/>
      <c r="J28" s="221"/>
      <c r="K28" s="221"/>
      <c r="L28" s="221"/>
      <c r="M28" s="221"/>
      <c r="N28" s="221"/>
      <c r="O28" s="221"/>
      <c r="P28" s="221"/>
      <c r="Q28" s="221"/>
      <c r="R28" s="221"/>
    </row>
    <row r="29" spans="3:18" ht="16" customHeight="1" x14ac:dyDescent="0.35">
      <c r="C29" s="221"/>
      <c r="D29" s="221"/>
      <c r="E29" s="221"/>
      <c r="F29" s="221"/>
      <c r="G29" s="221"/>
      <c r="H29" s="221"/>
      <c r="I29" s="221"/>
      <c r="J29" s="221"/>
      <c r="K29" s="221"/>
      <c r="L29" s="221"/>
      <c r="M29" s="221"/>
      <c r="N29" s="221"/>
      <c r="O29" s="221"/>
      <c r="P29" s="221"/>
      <c r="Q29" s="221"/>
      <c r="R29" s="221"/>
    </row>
    <row r="30" spans="3:18" ht="16" customHeight="1" x14ac:dyDescent="0.35">
      <c r="C30" s="221"/>
      <c r="D30" s="221"/>
      <c r="E30" s="221"/>
      <c r="F30" s="221"/>
      <c r="G30" s="221"/>
      <c r="H30" s="221"/>
      <c r="I30" s="221"/>
      <c r="J30" s="221"/>
      <c r="K30" s="221"/>
      <c r="L30" s="221"/>
      <c r="M30" s="221"/>
      <c r="N30" s="221"/>
      <c r="O30" s="221"/>
      <c r="P30" s="221"/>
      <c r="Q30" s="221"/>
      <c r="R30" s="221"/>
    </row>
    <row r="31" spans="3:18" ht="16" customHeight="1" x14ac:dyDescent="0.35">
      <c r="C31" s="221"/>
      <c r="D31" s="221"/>
      <c r="E31" s="221"/>
      <c r="F31" s="221"/>
      <c r="G31" s="221"/>
      <c r="H31" s="221"/>
      <c r="I31" s="221"/>
      <c r="J31" s="221"/>
      <c r="K31" s="221"/>
      <c r="L31" s="221"/>
      <c r="M31" s="221"/>
      <c r="N31" s="221"/>
      <c r="O31" s="221"/>
      <c r="P31" s="221"/>
      <c r="Q31" s="221"/>
      <c r="R31" s="221"/>
    </row>
    <row r="32" spans="3:18" ht="16" customHeight="1" x14ac:dyDescent="0.35">
      <c r="C32" s="221"/>
      <c r="D32" s="221"/>
      <c r="E32" s="221"/>
      <c r="F32" s="221"/>
      <c r="G32" s="221"/>
      <c r="H32" s="221"/>
      <c r="I32" s="221"/>
      <c r="J32" s="221"/>
      <c r="K32" s="221"/>
      <c r="L32" s="221"/>
      <c r="M32" s="221"/>
      <c r="N32" s="221"/>
      <c r="O32" s="221"/>
      <c r="P32" s="221"/>
      <c r="Q32" s="221"/>
      <c r="R32" s="221"/>
    </row>
    <row r="33" spans="3:18" ht="16" customHeight="1" x14ac:dyDescent="0.35">
      <c r="C33" s="221"/>
      <c r="D33" s="221"/>
      <c r="E33" s="221"/>
      <c r="F33" s="221"/>
      <c r="G33" s="221"/>
      <c r="H33" s="221"/>
      <c r="I33" s="221"/>
      <c r="J33" s="221"/>
      <c r="K33" s="221"/>
      <c r="L33" s="221"/>
      <c r="M33" s="221"/>
      <c r="N33" s="221"/>
      <c r="O33" s="221"/>
      <c r="P33" s="221"/>
      <c r="Q33" s="221"/>
      <c r="R33" s="221"/>
    </row>
    <row r="34" spans="3:18" ht="16" customHeight="1" x14ac:dyDescent="0.35">
      <c r="C34" s="221"/>
      <c r="D34" s="221"/>
      <c r="E34" s="221"/>
      <c r="F34" s="221"/>
      <c r="G34" s="221"/>
      <c r="H34" s="221"/>
      <c r="I34" s="221"/>
      <c r="J34" s="221"/>
      <c r="K34" s="221"/>
      <c r="L34" s="221"/>
      <c r="M34" s="221"/>
      <c r="N34" s="221"/>
      <c r="O34" s="221"/>
      <c r="P34" s="221"/>
      <c r="Q34" s="221"/>
      <c r="R34" s="221"/>
    </row>
    <row r="35" spans="3:18" ht="16" customHeight="1" x14ac:dyDescent="0.35">
      <c r="C35" s="221"/>
      <c r="D35" s="221"/>
      <c r="E35" s="221"/>
      <c r="F35" s="221"/>
      <c r="G35" s="221"/>
      <c r="H35" s="221"/>
      <c r="I35" s="221"/>
      <c r="J35" s="221"/>
      <c r="K35" s="221"/>
      <c r="L35" s="221"/>
      <c r="M35" s="221"/>
      <c r="N35" s="221"/>
      <c r="O35" s="221"/>
      <c r="P35" s="221"/>
      <c r="Q35" s="221"/>
      <c r="R35" s="221"/>
    </row>
    <row r="36" spans="3:18" ht="29.25" customHeight="1" x14ac:dyDescent="0.35">
      <c r="C36" s="221"/>
      <c r="D36" s="221"/>
      <c r="E36" s="221"/>
      <c r="F36" s="221"/>
      <c r="G36" s="221"/>
      <c r="H36" s="221"/>
      <c r="I36" s="221"/>
      <c r="J36" s="221"/>
      <c r="K36" s="221"/>
      <c r="L36" s="221"/>
      <c r="M36" s="221"/>
      <c r="N36" s="221"/>
      <c r="O36" s="221"/>
      <c r="P36" s="221"/>
      <c r="Q36" s="221"/>
      <c r="R36" s="221"/>
    </row>
    <row r="37" spans="3:18" ht="16.5" x14ac:dyDescent="0.35">
      <c r="C37" s="451"/>
      <c r="D37" s="451"/>
      <c r="E37" s="451"/>
      <c r="F37" s="451"/>
      <c r="G37" s="451"/>
      <c r="H37" s="451"/>
      <c r="I37" s="451"/>
      <c r="J37" s="14"/>
      <c r="K37" s="14"/>
      <c r="L37" s="14"/>
    </row>
    <row r="38" spans="3:18" ht="17.149999999999999" customHeight="1" x14ac:dyDescent="0.35">
      <c r="C38" s="14"/>
      <c r="D38" s="14"/>
      <c r="E38" s="14"/>
      <c r="F38" s="14"/>
      <c r="G38" s="14"/>
      <c r="H38" s="14"/>
      <c r="I38" s="14"/>
      <c r="J38" s="14"/>
      <c r="K38" s="14"/>
      <c r="L38" s="14"/>
      <c r="M38" s="14"/>
      <c r="N38" s="452" t="s">
        <v>318</v>
      </c>
      <c r="O38" s="452"/>
      <c r="P38" s="452"/>
      <c r="Q38" s="452"/>
      <c r="R38" s="452"/>
    </row>
    <row r="40" spans="3:18" x14ac:dyDescent="0.35">
      <c r="C40" s="223" t="s">
        <v>319</v>
      </c>
      <c r="D40" s="223"/>
      <c r="E40" s="7" t="s">
        <v>0</v>
      </c>
      <c r="F40" s="7"/>
      <c r="G40" s="7"/>
      <c r="H40" s="7"/>
      <c r="I40" s="7"/>
      <c r="J40" s="7"/>
      <c r="K40" s="7"/>
      <c r="L40" s="7"/>
      <c r="M40" s="7"/>
      <c r="N40" s="7"/>
      <c r="O40" s="7"/>
      <c r="P40" s="7"/>
      <c r="Q40" s="7"/>
      <c r="R40" s="7"/>
    </row>
    <row r="41" spans="3:18" x14ac:dyDescent="0.35">
      <c r="C41" s="223"/>
      <c r="D41" s="223"/>
      <c r="E41" s="7"/>
      <c r="F41" s="7"/>
      <c r="G41" s="7"/>
      <c r="H41" s="7"/>
      <c r="I41" s="7"/>
      <c r="J41" s="7"/>
      <c r="K41" s="7"/>
      <c r="L41" s="7"/>
      <c r="M41" s="7"/>
      <c r="N41" s="7"/>
      <c r="O41" s="7"/>
      <c r="P41" s="7"/>
      <c r="Q41" s="7"/>
      <c r="R41" s="7"/>
    </row>
    <row r="42" spans="3:18" ht="16" customHeight="1" x14ac:dyDescent="0.35">
      <c r="C42" s="225" t="s">
        <v>62</v>
      </c>
      <c r="D42" s="225"/>
      <c r="E42" s="225"/>
      <c r="F42" s="225"/>
      <c r="G42" s="225"/>
      <c r="H42" s="225"/>
      <c r="I42" s="225"/>
      <c r="J42" s="225"/>
      <c r="K42" s="225"/>
      <c r="L42" s="225"/>
      <c r="M42" s="225"/>
      <c r="N42" s="7"/>
      <c r="O42" s="7"/>
      <c r="P42" s="7"/>
      <c r="Q42" s="7"/>
      <c r="R42" s="7"/>
    </row>
    <row r="43" spans="3:18" ht="16" customHeight="1" x14ac:dyDescent="0.35">
      <c r="C43" s="225"/>
      <c r="D43" s="225"/>
      <c r="E43" s="225"/>
      <c r="F43" s="225"/>
      <c r="G43" s="225"/>
      <c r="H43" s="225"/>
      <c r="I43" s="225"/>
      <c r="J43" s="225"/>
      <c r="K43" s="225"/>
      <c r="L43" s="225"/>
      <c r="M43" s="225"/>
      <c r="N43" s="7"/>
      <c r="O43" s="7"/>
      <c r="P43" s="7"/>
      <c r="Q43" s="7"/>
      <c r="R43" s="7"/>
    </row>
    <row r="45" spans="3:18" x14ac:dyDescent="0.35">
      <c r="C45" s="221" t="s">
        <v>664</v>
      </c>
      <c r="D45" s="222"/>
      <c r="E45" s="222"/>
      <c r="F45" s="222"/>
      <c r="G45" s="222"/>
      <c r="H45" s="222"/>
      <c r="I45" s="222"/>
      <c r="J45" s="222"/>
      <c r="K45" s="222"/>
      <c r="L45" s="222"/>
      <c r="M45" s="222"/>
      <c r="N45" s="222"/>
      <c r="O45" s="222"/>
      <c r="P45" s="222"/>
      <c r="Q45" s="222"/>
      <c r="R45" s="222"/>
    </row>
    <row r="46" spans="3:18" x14ac:dyDescent="0.35">
      <c r="C46" s="222"/>
      <c r="D46" s="222"/>
      <c r="E46" s="222"/>
      <c r="F46" s="222"/>
      <c r="G46" s="222"/>
      <c r="H46" s="222"/>
      <c r="I46" s="222"/>
      <c r="J46" s="222"/>
      <c r="K46" s="222"/>
      <c r="L46" s="222"/>
      <c r="M46" s="222"/>
      <c r="N46" s="222"/>
      <c r="O46" s="222"/>
      <c r="P46" s="222"/>
      <c r="Q46" s="222"/>
      <c r="R46" s="222"/>
    </row>
    <row r="47" spans="3:18" x14ac:dyDescent="0.35">
      <c r="C47" s="222"/>
      <c r="D47" s="222"/>
      <c r="E47" s="222"/>
      <c r="F47" s="222"/>
      <c r="G47" s="222"/>
      <c r="H47" s="222"/>
      <c r="I47" s="222"/>
      <c r="J47" s="222"/>
      <c r="K47" s="222"/>
      <c r="L47" s="222"/>
      <c r="M47" s="222"/>
      <c r="N47" s="222"/>
      <c r="O47" s="222"/>
      <c r="P47" s="222"/>
      <c r="Q47" s="222"/>
      <c r="R47" s="222"/>
    </row>
    <row r="48" spans="3:18" x14ac:dyDescent="0.35">
      <c r="C48" s="222"/>
      <c r="D48" s="222"/>
      <c r="E48" s="222"/>
      <c r="F48" s="222"/>
      <c r="G48" s="222"/>
      <c r="H48" s="222"/>
      <c r="I48" s="222"/>
      <c r="J48" s="222"/>
      <c r="K48" s="222"/>
      <c r="L48" s="222"/>
      <c r="M48" s="222"/>
      <c r="N48" s="222"/>
      <c r="O48" s="222"/>
      <c r="P48" s="222"/>
      <c r="Q48" s="222"/>
      <c r="R48" s="222"/>
    </row>
    <row r="49" spans="3:18" x14ac:dyDescent="0.35">
      <c r="C49" s="222"/>
      <c r="D49" s="222"/>
      <c r="E49" s="222"/>
      <c r="F49" s="222"/>
      <c r="G49" s="222"/>
      <c r="H49" s="222"/>
      <c r="I49" s="222"/>
      <c r="J49" s="222"/>
      <c r="K49" s="222"/>
      <c r="L49" s="222"/>
      <c r="M49" s="222"/>
      <c r="N49" s="222"/>
      <c r="O49" s="222"/>
      <c r="P49" s="222"/>
      <c r="Q49" s="222"/>
      <c r="R49" s="222"/>
    </row>
    <row r="50" spans="3:18" x14ac:dyDescent="0.35">
      <c r="C50" s="222"/>
      <c r="D50" s="222"/>
      <c r="E50" s="222"/>
      <c r="F50" s="222"/>
      <c r="G50" s="222"/>
      <c r="H50" s="222"/>
      <c r="I50" s="222"/>
      <c r="J50" s="222"/>
      <c r="K50" s="222"/>
      <c r="L50" s="222"/>
      <c r="M50" s="222"/>
      <c r="N50" s="222"/>
      <c r="O50" s="222"/>
      <c r="P50" s="222"/>
      <c r="Q50" s="222"/>
      <c r="R50" s="222"/>
    </row>
    <row r="51" spans="3:18" x14ac:dyDescent="0.35">
      <c r="C51" s="222"/>
      <c r="D51" s="222"/>
      <c r="E51" s="222"/>
      <c r="F51" s="222"/>
      <c r="G51" s="222"/>
      <c r="H51" s="222"/>
      <c r="I51" s="222"/>
      <c r="J51" s="222"/>
      <c r="K51" s="222"/>
      <c r="L51" s="222"/>
      <c r="M51" s="222"/>
      <c r="N51" s="222"/>
      <c r="O51" s="222"/>
      <c r="P51" s="222"/>
      <c r="Q51" s="222"/>
      <c r="R51" s="222"/>
    </row>
    <row r="52" spans="3:18" x14ac:dyDescent="0.35">
      <c r="C52" s="222"/>
      <c r="D52" s="222"/>
      <c r="E52" s="222"/>
      <c r="F52" s="222"/>
      <c r="G52" s="222"/>
      <c r="H52" s="222"/>
      <c r="I52" s="222"/>
      <c r="J52" s="222"/>
      <c r="K52" s="222"/>
      <c r="L52" s="222"/>
      <c r="M52" s="222"/>
      <c r="N52" s="222"/>
      <c r="O52" s="222"/>
      <c r="P52" s="222"/>
      <c r="Q52" s="222"/>
      <c r="R52" s="222"/>
    </row>
    <row r="53" spans="3:18" x14ac:dyDescent="0.35">
      <c r="C53" s="222"/>
      <c r="D53" s="222"/>
      <c r="E53" s="222"/>
      <c r="F53" s="222"/>
      <c r="G53" s="222"/>
      <c r="H53" s="222"/>
      <c r="I53" s="222"/>
      <c r="J53" s="222"/>
      <c r="K53" s="222"/>
      <c r="L53" s="222"/>
      <c r="M53" s="222"/>
      <c r="N53" s="222"/>
      <c r="O53" s="222"/>
      <c r="P53" s="222"/>
      <c r="Q53" s="222"/>
      <c r="R53" s="222"/>
    </row>
    <row r="54" spans="3:18" x14ac:dyDescent="0.35">
      <c r="C54" s="222"/>
      <c r="D54" s="222"/>
      <c r="E54" s="222"/>
      <c r="F54" s="222"/>
      <c r="G54" s="222"/>
      <c r="H54" s="222"/>
      <c r="I54" s="222"/>
      <c r="J54" s="222"/>
      <c r="K54" s="222"/>
      <c r="L54" s="222"/>
      <c r="M54" s="222"/>
      <c r="N54" s="222"/>
      <c r="O54" s="222"/>
      <c r="P54" s="222"/>
      <c r="Q54" s="222"/>
      <c r="R54" s="222"/>
    </row>
    <row r="55" spans="3:18" x14ac:dyDescent="0.35">
      <c r="C55" s="222"/>
      <c r="D55" s="222"/>
      <c r="E55" s="222"/>
      <c r="F55" s="222"/>
      <c r="G55" s="222"/>
      <c r="H55" s="222"/>
      <c r="I55" s="222"/>
      <c r="J55" s="222"/>
      <c r="K55" s="222"/>
      <c r="L55" s="222"/>
      <c r="M55" s="222"/>
      <c r="N55" s="222"/>
      <c r="O55" s="222"/>
      <c r="P55" s="222"/>
      <c r="Q55" s="222"/>
      <c r="R55" s="222"/>
    </row>
    <row r="56" spans="3:18" x14ac:dyDescent="0.35">
      <c r="C56" s="222"/>
      <c r="D56" s="222"/>
      <c r="E56" s="222"/>
      <c r="F56" s="222"/>
      <c r="G56" s="222"/>
      <c r="H56" s="222"/>
      <c r="I56" s="222"/>
      <c r="J56" s="222"/>
      <c r="K56" s="222"/>
      <c r="L56" s="222"/>
      <c r="M56" s="222"/>
      <c r="N56" s="222"/>
      <c r="O56" s="222"/>
      <c r="P56" s="222"/>
      <c r="Q56" s="222"/>
      <c r="R56" s="222"/>
    </row>
    <row r="57" spans="3:18" x14ac:dyDescent="0.35">
      <c r="C57" s="222"/>
      <c r="D57" s="222"/>
      <c r="E57" s="222"/>
      <c r="F57" s="222"/>
      <c r="G57" s="222"/>
      <c r="H57" s="222"/>
      <c r="I57" s="222"/>
      <c r="J57" s="222"/>
      <c r="K57" s="222"/>
      <c r="L57" s="222"/>
      <c r="M57" s="222"/>
      <c r="N57" s="222"/>
      <c r="O57" s="222"/>
      <c r="P57" s="222"/>
      <c r="Q57" s="222"/>
      <c r="R57" s="222"/>
    </row>
    <row r="58" spans="3:18" x14ac:dyDescent="0.35">
      <c r="C58" s="222"/>
      <c r="D58" s="222"/>
      <c r="E58" s="222"/>
      <c r="F58" s="222"/>
      <c r="G58" s="222"/>
      <c r="H58" s="222"/>
      <c r="I58" s="222"/>
      <c r="J58" s="222"/>
      <c r="K58" s="222"/>
      <c r="L58" s="222"/>
      <c r="M58" s="222"/>
      <c r="N58" s="222"/>
      <c r="O58" s="222"/>
      <c r="P58" s="222"/>
      <c r="Q58" s="222"/>
      <c r="R58" s="222"/>
    </row>
    <row r="59" spans="3:18" x14ac:dyDescent="0.35">
      <c r="C59" s="222"/>
      <c r="D59" s="222"/>
      <c r="E59" s="222"/>
      <c r="F59" s="222"/>
      <c r="G59" s="222"/>
      <c r="H59" s="222"/>
      <c r="I59" s="222"/>
      <c r="J59" s="222"/>
      <c r="K59" s="222"/>
      <c r="L59" s="222"/>
      <c r="M59" s="222"/>
      <c r="N59" s="222"/>
      <c r="O59" s="222"/>
      <c r="P59" s="222"/>
      <c r="Q59" s="222"/>
      <c r="R59" s="222"/>
    </row>
    <row r="60" spans="3:18" x14ac:dyDescent="0.35">
      <c r="C60" s="222"/>
      <c r="D60" s="222"/>
      <c r="E60" s="222"/>
      <c r="F60" s="222"/>
      <c r="G60" s="222"/>
      <c r="H60" s="222"/>
      <c r="I60" s="222"/>
      <c r="J60" s="222"/>
      <c r="K60" s="222"/>
      <c r="L60" s="222"/>
      <c r="M60" s="222"/>
      <c r="N60" s="222"/>
      <c r="O60" s="222"/>
      <c r="P60" s="222"/>
      <c r="Q60" s="222"/>
      <c r="R60" s="222"/>
    </row>
    <row r="61" spans="3:18" x14ac:dyDescent="0.35">
      <c r="C61" s="222"/>
      <c r="D61" s="222"/>
      <c r="E61" s="222"/>
      <c r="F61" s="222"/>
      <c r="G61" s="222"/>
      <c r="H61" s="222"/>
      <c r="I61" s="222"/>
      <c r="J61" s="222"/>
      <c r="K61" s="222"/>
      <c r="L61" s="222"/>
      <c r="M61" s="222"/>
      <c r="N61" s="222"/>
      <c r="O61" s="222"/>
      <c r="P61" s="222"/>
      <c r="Q61" s="222"/>
      <c r="R61" s="222"/>
    </row>
    <row r="62" spans="3:18" x14ac:dyDescent="0.35">
      <c r="C62" s="222"/>
      <c r="D62" s="222"/>
      <c r="E62" s="222"/>
      <c r="F62" s="222"/>
      <c r="G62" s="222"/>
      <c r="H62" s="222"/>
      <c r="I62" s="222"/>
      <c r="J62" s="222"/>
      <c r="K62" s="222"/>
      <c r="L62" s="222"/>
      <c r="M62" s="222"/>
      <c r="N62" s="222"/>
      <c r="O62" s="222"/>
      <c r="P62" s="222"/>
      <c r="Q62" s="222"/>
      <c r="R62" s="222"/>
    </row>
    <row r="63" spans="3:18" x14ac:dyDescent="0.35">
      <c r="C63" s="222"/>
      <c r="D63" s="222"/>
      <c r="E63" s="222"/>
      <c r="F63" s="222"/>
      <c r="G63" s="222"/>
      <c r="H63" s="222"/>
      <c r="I63" s="222"/>
      <c r="J63" s="222"/>
      <c r="K63" s="222"/>
      <c r="L63" s="222"/>
      <c r="M63" s="222"/>
      <c r="N63" s="222"/>
      <c r="O63" s="222"/>
      <c r="P63" s="222"/>
      <c r="Q63" s="222"/>
      <c r="R63" s="222"/>
    </row>
    <row r="64" spans="3:18" x14ac:dyDescent="0.35">
      <c r="C64" s="222"/>
      <c r="D64" s="222"/>
      <c r="E64" s="222"/>
      <c r="F64" s="222"/>
      <c r="G64" s="222"/>
      <c r="H64" s="222"/>
      <c r="I64" s="222"/>
      <c r="J64" s="222"/>
      <c r="K64" s="222"/>
      <c r="L64" s="222"/>
      <c r="M64" s="222"/>
      <c r="N64" s="222"/>
      <c r="O64" s="222"/>
      <c r="P64" s="222"/>
      <c r="Q64" s="222"/>
      <c r="R64" s="222"/>
    </row>
    <row r="65" spans="3:18" x14ac:dyDescent="0.35">
      <c r="C65" s="222"/>
      <c r="D65" s="222"/>
      <c r="E65" s="222"/>
      <c r="F65" s="222"/>
      <c r="G65" s="222"/>
      <c r="H65" s="222"/>
      <c r="I65" s="222"/>
      <c r="J65" s="222"/>
      <c r="K65" s="222"/>
      <c r="L65" s="222"/>
      <c r="M65" s="222"/>
      <c r="N65" s="222"/>
      <c r="O65" s="222"/>
      <c r="P65" s="222"/>
      <c r="Q65" s="222"/>
      <c r="R65" s="222"/>
    </row>
    <row r="66" spans="3:18" x14ac:dyDescent="0.35">
      <c r="C66" s="222"/>
      <c r="D66" s="222"/>
      <c r="E66" s="222"/>
      <c r="F66" s="222"/>
      <c r="G66" s="222"/>
      <c r="H66" s="222"/>
      <c r="I66" s="222"/>
      <c r="J66" s="222"/>
      <c r="K66" s="222"/>
      <c r="L66" s="222"/>
      <c r="M66" s="222"/>
      <c r="N66" s="222"/>
      <c r="O66" s="222"/>
      <c r="P66" s="222"/>
      <c r="Q66" s="222"/>
      <c r="R66" s="222"/>
    </row>
    <row r="67" spans="3:18" x14ac:dyDescent="0.35">
      <c r="C67" s="222"/>
      <c r="D67" s="222"/>
      <c r="E67" s="222"/>
      <c r="F67" s="222"/>
      <c r="G67" s="222"/>
      <c r="H67" s="222"/>
      <c r="I67" s="222"/>
      <c r="J67" s="222"/>
      <c r="K67" s="222"/>
      <c r="L67" s="222"/>
      <c r="M67" s="222"/>
      <c r="N67" s="222"/>
      <c r="O67" s="222"/>
      <c r="P67" s="222"/>
      <c r="Q67" s="222"/>
      <c r="R67" s="222"/>
    </row>
    <row r="68" spans="3:18" x14ac:dyDescent="0.35">
      <c r="C68" s="222"/>
      <c r="D68" s="222"/>
      <c r="E68" s="222"/>
      <c r="F68" s="222"/>
      <c r="G68" s="222"/>
      <c r="H68" s="222"/>
      <c r="I68" s="222"/>
      <c r="J68" s="222"/>
      <c r="K68" s="222"/>
      <c r="L68" s="222"/>
      <c r="M68" s="222"/>
      <c r="N68" s="222"/>
      <c r="O68" s="222"/>
      <c r="P68" s="222"/>
      <c r="Q68" s="222"/>
      <c r="R68" s="222"/>
    </row>
    <row r="69" spans="3:18" x14ac:dyDescent="0.35">
      <c r="C69" s="222"/>
      <c r="D69" s="222"/>
      <c r="E69" s="222"/>
      <c r="F69" s="222"/>
      <c r="G69" s="222"/>
      <c r="H69" s="222"/>
      <c r="I69" s="222"/>
      <c r="J69" s="222"/>
      <c r="K69" s="222"/>
      <c r="L69" s="222"/>
      <c r="M69" s="222"/>
      <c r="N69" s="222"/>
      <c r="O69" s="222"/>
      <c r="P69" s="222"/>
      <c r="Q69" s="222"/>
      <c r="R69" s="222"/>
    </row>
    <row r="70" spans="3:18" x14ac:dyDescent="0.35">
      <c r="C70" s="222"/>
      <c r="D70" s="222"/>
      <c r="E70" s="222"/>
      <c r="F70" s="222"/>
      <c r="G70" s="222"/>
      <c r="H70" s="222"/>
      <c r="I70" s="222"/>
      <c r="J70" s="222"/>
      <c r="K70" s="222"/>
      <c r="L70" s="222"/>
      <c r="M70" s="222"/>
      <c r="N70" s="222"/>
      <c r="O70" s="222"/>
      <c r="P70" s="222"/>
      <c r="Q70" s="222"/>
      <c r="R70" s="222"/>
    </row>
    <row r="71" spans="3:18" x14ac:dyDescent="0.35">
      <c r="C71" s="222"/>
      <c r="D71" s="222"/>
      <c r="E71" s="222"/>
      <c r="F71" s="222"/>
      <c r="G71" s="222"/>
      <c r="H71" s="222"/>
      <c r="I71" s="222"/>
      <c r="J71" s="222"/>
      <c r="K71" s="222"/>
      <c r="L71" s="222"/>
      <c r="M71" s="222"/>
      <c r="N71" s="222"/>
      <c r="O71" s="222"/>
      <c r="P71" s="222"/>
      <c r="Q71" s="222"/>
      <c r="R71" s="222"/>
    </row>
    <row r="72" spans="3:18" x14ac:dyDescent="0.35">
      <c r="C72" s="222"/>
      <c r="D72" s="222"/>
      <c r="E72" s="222"/>
      <c r="F72" s="222"/>
      <c r="G72" s="222"/>
      <c r="H72" s="222"/>
      <c r="I72" s="222"/>
      <c r="J72" s="222"/>
      <c r="K72" s="222"/>
      <c r="L72" s="222"/>
      <c r="M72" s="222"/>
      <c r="N72" s="222"/>
      <c r="O72" s="222"/>
      <c r="P72" s="222"/>
      <c r="Q72" s="222"/>
      <c r="R72" s="222"/>
    </row>
    <row r="73" spans="3:18" x14ac:dyDescent="0.35">
      <c r="C73" s="222"/>
      <c r="D73" s="222"/>
      <c r="E73" s="222"/>
      <c r="F73" s="222"/>
      <c r="G73" s="222"/>
      <c r="H73" s="222"/>
      <c r="I73" s="222"/>
      <c r="J73" s="222"/>
      <c r="K73" s="222"/>
      <c r="L73" s="222"/>
      <c r="M73" s="222"/>
      <c r="N73" s="222"/>
      <c r="O73" s="222"/>
      <c r="P73" s="222"/>
      <c r="Q73" s="222"/>
      <c r="R73" s="222"/>
    </row>
    <row r="74" spans="3:18" x14ac:dyDescent="0.35">
      <c r="C74" s="222"/>
      <c r="D74" s="222"/>
      <c r="E74" s="222"/>
      <c r="F74" s="222"/>
      <c r="G74" s="222"/>
      <c r="H74" s="222"/>
      <c r="I74" s="222"/>
      <c r="J74" s="222"/>
      <c r="K74" s="222"/>
      <c r="L74" s="222"/>
      <c r="M74" s="222"/>
      <c r="N74" s="222"/>
      <c r="O74" s="222"/>
      <c r="P74" s="222"/>
      <c r="Q74" s="222"/>
      <c r="R74" s="222"/>
    </row>
    <row r="75" spans="3:18" x14ac:dyDescent="0.35">
      <c r="C75" s="222"/>
      <c r="D75" s="222"/>
      <c r="E75" s="222"/>
      <c r="F75" s="222"/>
      <c r="G75" s="222"/>
      <c r="H75" s="222"/>
      <c r="I75" s="222"/>
      <c r="J75" s="222"/>
      <c r="K75" s="222"/>
      <c r="L75" s="222"/>
      <c r="M75" s="222"/>
      <c r="N75" s="222"/>
      <c r="O75" s="222"/>
      <c r="P75" s="222"/>
      <c r="Q75" s="222"/>
      <c r="R75" s="222"/>
    </row>
    <row r="76" spans="3:18" x14ac:dyDescent="0.35">
      <c r="C76" s="222"/>
      <c r="D76" s="222"/>
      <c r="E76" s="222"/>
      <c r="F76" s="222"/>
      <c r="G76" s="222"/>
      <c r="H76" s="222"/>
      <c r="I76" s="222"/>
      <c r="J76" s="222"/>
      <c r="K76" s="222"/>
      <c r="L76" s="222"/>
      <c r="M76" s="222"/>
      <c r="N76" s="222"/>
      <c r="O76" s="222"/>
      <c r="P76" s="222"/>
      <c r="Q76" s="222"/>
      <c r="R76" s="222"/>
    </row>
    <row r="77" spans="3:18" x14ac:dyDescent="0.35">
      <c r="C77" s="222"/>
      <c r="D77" s="222"/>
      <c r="E77" s="222"/>
      <c r="F77" s="222"/>
      <c r="G77" s="222"/>
      <c r="H77" s="222"/>
      <c r="I77" s="222"/>
      <c r="J77" s="222"/>
      <c r="K77" s="222"/>
      <c r="L77" s="222"/>
      <c r="M77" s="222"/>
      <c r="N77" s="222"/>
      <c r="O77" s="222"/>
      <c r="P77" s="222"/>
      <c r="Q77" s="222"/>
      <c r="R77" s="222"/>
    </row>
    <row r="78" spans="3:18" x14ac:dyDescent="0.35">
      <c r="C78" s="222"/>
      <c r="D78" s="222"/>
      <c r="E78" s="222"/>
      <c r="F78" s="222"/>
      <c r="G78" s="222"/>
      <c r="H78" s="222"/>
      <c r="I78" s="222"/>
      <c r="J78" s="222"/>
      <c r="K78" s="222"/>
      <c r="L78" s="222"/>
      <c r="M78" s="222"/>
      <c r="N78" s="222"/>
      <c r="O78" s="222"/>
      <c r="P78" s="222"/>
      <c r="Q78" s="222"/>
      <c r="R78" s="222"/>
    </row>
    <row r="79" spans="3:18" x14ac:dyDescent="0.35">
      <c r="C79" s="222"/>
      <c r="D79" s="222"/>
      <c r="E79" s="222"/>
      <c r="F79" s="222"/>
      <c r="G79" s="222"/>
      <c r="H79" s="222"/>
      <c r="I79" s="222"/>
      <c r="J79" s="222"/>
      <c r="K79" s="222"/>
      <c r="L79" s="222"/>
      <c r="M79" s="222"/>
      <c r="N79" s="222"/>
      <c r="O79" s="222"/>
      <c r="P79" s="222"/>
      <c r="Q79" s="222"/>
      <c r="R79" s="222"/>
    </row>
    <row r="80" spans="3:18" x14ac:dyDescent="0.35">
      <c r="C80" s="222"/>
      <c r="D80" s="222"/>
      <c r="E80" s="222"/>
      <c r="F80" s="222"/>
      <c r="G80" s="222"/>
      <c r="H80" s="222"/>
      <c r="I80" s="222"/>
      <c r="J80" s="222"/>
      <c r="K80" s="222"/>
      <c r="L80" s="222"/>
      <c r="M80" s="222"/>
      <c r="N80" s="222"/>
      <c r="O80" s="222"/>
      <c r="P80" s="222"/>
      <c r="Q80" s="222"/>
      <c r="R80" s="222"/>
    </row>
    <row r="81" spans="3:18" x14ac:dyDescent="0.35">
      <c r="C81" s="222"/>
      <c r="D81" s="222"/>
      <c r="E81" s="222"/>
      <c r="F81" s="222"/>
      <c r="G81" s="222"/>
      <c r="H81" s="222"/>
      <c r="I81" s="222"/>
      <c r="J81" s="222"/>
      <c r="K81" s="222"/>
      <c r="L81" s="222"/>
      <c r="M81" s="222"/>
      <c r="N81" s="222"/>
      <c r="O81" s="222"/>
      <c r="P81" s="222"/>
      <c r="Q81" s="222"/>
      <c r="R81" s="222"/>
    </row>
    <row r="82" spans="3:18" x14ac:dyDescent="0.35">
      <c r="C82" s="222"/>
      <c r="D82" s="222"/>
      <c r="E82" s="222"/>
      <c r="F82" s="222"/>
      <c r="G82" s="222"/>
      <c r="H82" s="222"/>
      <c r="I82" s="222"/>
      <c r="J82" s="222"/>
      <c r="K82" s="222"/>
      <c r="L82" s="222"/>
      <c r="M82" s="222"/>
      <c r="N82" s="222"/>
      <c r="O82" s="222"/>
      <c r="P82" s="222"/>
      <c r="Q82" s="222"/>
      <c r="R82" s="222"/>
    </row>
    <row r="83" spans="3:18" x14ac:dyDescent="0.35">
      <c r="C83" s="222"/>
      <c r="D83" s="222"/>
      <c r="E83" s="222"/>
      <c r="F83" s="222"/>
      <c r="G83" s="222"/>
      <c r="H83" s="222"/>
      <c r="I83" s="222"/>
      <c r="J83" s="222"/>
      <c r="K83" s="222"/>
      <c r="L83" s="222"/>
      <c r="M83" s="222"/>
      <c r="N83" s="222"/>
      <c r="O83" s="222"/>
      <c r="P83" s="222"/>
      <c r="Q83" s="222"/>
      <c r="R83" s="222"/>
    </row>
    <row r="84" spans="3:18" x14ac:dyDescent="0.35">
      <c r="C84" s="222"/>
      <c r="D84" s="222"/>
      <c r="E84" s="222"/>
      <c r="F84" s="222"/>
      <c r="G84" s="222"/>
      <c r="H84" s="222"/>
      <c r="I84" s="222"/>
      <c r="J84" s="222"/>
      <c r="K84" s="222"/>
      <c r="L84" s="222"/>
      <c r="M84" s="222"/>
      <c r="N84" s="222"/>
      <c r="O84" s="222"/>
      <c r="P84" s="222"/>
      <c r="Q84" s="222"/>
      <c r="R84" s="222"/>
    </row>
    <row r="85" spans="3:18" x14ac:dyDescent="0.35">
      <c r="C85" s="222"/>
      <c r="D85" s="222"/>
      <c r="E85" s="222"/>
      <c r="F85" s="222"/>
      <c r="G85" s="222"/>
      <c r="H85" s="222"/>
      <c r="I85" s="222"/>
      <c r="J85" s="222"/>
      <c r="K85" s="222"/>
      <c r="L85" s="222"/>
      <c r="M85" s="222"/>
      <c r="N85" s="222"/>
      <c r="O85" s="222"/>
      <c r="P85" s="222"/>
      <c r="Q85" s="222"/>
      <c r="R85" s="222"/>
    </row>
    <row r="86" spans="3:18" x14ac:dyDescent="0.35">
      <c r="C86" s="222"/>
      <c r="D86" s="222"/>
      <c r="E86" s="222"/>
      <c r="F86" s="222"/>
      <c r="G86" s="222"/>
      <c r="H86" s="222"/>
      <c r="I86" s="222"/>
      <c r="J86" s="222"/>
      <c r="K86" s="222"/>
      <c r="L86" s="222"/>
      <c r="M86" s="222"/>
      <c r="N86" s="222"/>
      <c r="O86" s="222"/>
      <c r="P86" s="222"/>
      <c r="Q86" s="222"/>
      <c r="R86" s="222"/>
    </row>
    <row r="87" spans="3:18" ht="45.75" customHeight="1" x14ac:dyDescent="0.35">
      <c r="C87" s="222"/>
      <c r="D87" s="222"/>
      <c r="E87" s="222"/>
      <c r="F87" s="222"/>
      <c r="G87" s="222"/>
      <c r="H87" s="222"/>
      <c r="I87" s="222"/>
      <c r="J87" s="222"/>
      <c r="K87" s="222"/>
      <c r="L87" s="222"/>
      <c r="M87" s="222"/>
      <c r="N87" s="222"/>
      <c r="O87" s="222"/>
      <c r="P87" s="222"/>
      <c r="Q87" s="222"/>
      <c r="R87" s="222"/>
    </row>
  </sheetData>
  <sheetProtection algorithmName="SHA-512" hashValue="A6OeDScwAeGVUI80ySXQs5ZjwiXDB3ki+KZeUx6quNa8RgQ2N6KO25wBtnwMTEzxWPAboOthr+/TVlaZ4RLV4Q==" saltValue="elLK0shKwzuMO2zV/bVXgg==" spinCount="100000" sheet="1" objects="1" scenarios="1" selectLockedCells="1" selectUnlockedCells="1"/>
  <customSheetViews>
    <customSheetView guid="{8D88DD34-EDCF-2545-92E6-3B4294438499}" scale="90" showGridLines="0" topLeftCell="C70">
      <selection activeCell="T65" sqref="T65"/>
      <pageMargins left="0" right="0" top="0" bottom="0" header="0" footer="0"/>
    </customSheetView>
  </customSheetViews>
  <mergeCells count="8">
    <mergeCell ref="C45:R87"/>
    <mergeCell ref="C7:D8"/>
    <mergeCell ref="C9:P10"/>
    <mergeCell ref="C12:R36"/>
    <mergeCell ref="C40:D41"/>
    <mergeCell ref="C42:M43"/>
    <mergeCell ref="C37:I37"/>
    <mergeCell ref="N38:R38"/>
  </mergeCell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AD0C10-1238-1048-9C2E-491FB4EAAE16}">
  <sheetPr codeName="Planilha14"/>
  <dimension ref="A1:AF49"/>
  <sheetViews>
    <sheetView showGridLines="0" showRowColHeaders="0" zoomScaleNormal="100" workbookViewId="0">
      <selection activeCell="B36" sqref="B36"/>
      <extLst>
        <ext xmlns:xlsdti="http://schemas.microsoft.com/office/spreadsheetml/2023/showDataTypeIcons" uri="{77bfe23e-c014-4d31-8a63-9c772dbf06b6}">
          <xlsdti:showDataTypeIcons visible="0"/>
        </ext>
      </extLst>
    </sheetView>
  </sheetViews>
  <sheetFormatPr defaultColWidth="10.83203125" defaultRowHeight="15.5" x14ac:dyDescent="0.35"/>
  <cols>
    <col min="1" max="2" width="10.83203125" style="8"/>
    <col min="3" max="3" width="19.5" style="9" customWidth="1"/>
    <col min="4" max="18" width="10.83203125" style="9"/>
    <col min="19" max="32" width="10.83203125" style="8"/>
    <col min="33" max="16384" width="10.83203125" style="9"/>
  </cols>
  <sheetData>
    <row r="1" spans="3:18" x14ac:dyDescent="0.35">
      <c r="C1" s="8"/>
      <c r="D1" s="8"/>
      <c r="E1" s="8"/>
      <c r="F1" s="8"/>
      <c r="G1" s="8"/>
      <c r="H1" s="8"/>
      <c r="I1" s="8"/>
      <c r="J1" s="8"/>
      <c r="K1" s="8"/>
      <c r="L1" s="8"/>
      <c r="M1" s="8"/>
      <c r="N1" s="8"/>
      <c r="O1" s="8"/>
      <c r="P1" s="8"/>
      <c r="Q1" s="8"/>
      <c r="R1" s="8"/>
    </row>
    <row r="2" spans="3:18" x14ac:dyDescent="0.35">
      <c r="C2" s="8"/>
      <c r="D2" s="8"/>
      <c r="E2" s="8"/>
      <c r="F2" s="8"/>
      <c r="G2" s="8"/>
      <c r="H2" s="8"/>
      <c r="I2" s="8"/>
      <c r="J2" s="8"/>
      <c r="K2" s="8"/>
      <c r="L2" s="8"/>
      <c r="M2" s="8"/>
      <c r="N2" s="8"/>
      <c r="O2" s="8"/>
      <c r="P2" s="8"/>
      <c r="Q2" s="8"/>
      <c r="R2" s="8"/>
    </row>
    <row r="3" spans="3:18" x14ac:dyDescent="0.35">
      <c r="C3" s="8"/>
      <c r="D3" s="8"/>
      <c r="E3" s="8"/>
      <c r="F3" s="8"/>
      <c r="G3" s="8"/>
      <c r="H3" s="8"/>
      <c r="I3" s="8"/>
      <c r="J3" s="8"/>
      <c r="K3" s="8"/>
      <c r="L3" s="8"/>
      <c r="M3" s="8"/>
      <c r="N3" s="8"/>
      <c r="O3" s="8"/>
      <c r="P3" s="8"/>
      <c r="Q3" s="8"/>
      <c r="R3" s="8"/>
    </row>
    <row r="4" spans="3:18" x14ac:dyDescent="0.35">
      <c r="C4" s="8"/>
      <c r="D4" s="8"/>
      <c r="E4" s="8"/>
      <c r="F4" s="8"/>
      <c r="G4" s="8"/>
      <c r="H4" s="8"/>
      <c r="I4" s="8"/>
      <c r="J4" s="8"/>
      <c r="K4" s="8"/>
      <c r="L4" s="8"/>
      <c r="M4" s="8"/>
      <c r="N4" s="8"/>
      <c r="O4" s="8"/>
      <c r="P4" s="8"/>
      <c r="Q4" s="8"/>
      <c r="R4" s="8"/>
    </row>
    <row r="5" spans="3:18" x14ac:dyDescent="0.35">
      <c r="C5" s="8"/>
      <c r="D5" s="8"/>
      <c r="E5" s="8"/>
      <c r="F5" s="8"/>
      <c r="G5" s="8"/>
      <c r="H5" s="8"/>
      <c r="I5" s="8"/>
      <c r="J5" s="8"/>
      <c r="K5" s="8"/>
      <c r="L5" s="8"/>
      <c r="M5" s="8"/>
      <c r="N5" s="8"/>
      <c r="O5" s="8"/>
      <c r="P5" s="8"/>
      <c r="Q5" s="8"/>
      <c r="R5" s="8"/>
    </row>
    <row r="6" spans="3:18" x14ac:dyDescent="0.35">
      <c r="C6" s="8"/>
      <c r="D6" s="8"/>
      <c r="E6" s="8"/>
      <c r="F6" s="8"/>
      <c r="G6" s="8"/>
      <c r="H6" s="8"/>
      <c r="I6" s="8"/>
      <c r="J6" s="8"/>
      <c r="K6" s="8"/>
      <c r="L6" s="8"/>
      <c r="M6" s="8"/>
      <c r="N6" s="8"/>
      <c r="O6" s="8"/>
      <c r="P6" s="8"/>
      <c r="Q6" s="8"/>
      <c r="R6" s="8"/>
    </row>
    <row r="7" spans="3:18" x14ac:dyDescent="0.35">
      <c r="C7" s="223" t="s">
        <v>320</v>
      </c>
      <c r="D7" s="223"/>
      <c r="E7" s="7" t="s">
        <v>0</v>
      </c>
      <c r="F7" s="7"/>
      <c r="G7" s="7"/>
      <c r="H7" s="7"/>
      <c r="I7" s="7"/>
      <c r="J7" s="7"/>
      <c r="K7" s="7"/>
      <c r="L7" s="7"/>
      <c r="M7" s="7"/>
      <c r="N7" s="7"/>
      <c r="O7" s="7"/>
      <c r="P7" s="7"/>
      <c r="Q7" s="7"/>
      <c r="R7" s="7"/>
    </row>
    <row r="8" spans="3:18" x14ac:dyDescent="0.35">
      <c r="C8" s="223"/>
      <c r="D8" s="223"/>
      <c r="E8" s="7"/>
      <c r="F8" s="7"/>
      <c r="G8" s="7"/>
      <c r="H8" s="7"/>
      <c r="I8" s="7"/>
      <c r="J8" s="7"/>
      <c r="K8" s="7"/>
      <c r="L8" s="7"/>
      <c r="M8" s="7"/>
      <c r="N8" s="7"/>
      <c r="O8" s="7"/>
      <c r="P8" s="7"/>
      <c r="Q8" s="7"/>
      <c r="R8" s="7"/>
    </row>
    <row r="9" spans="3:18" ht="16" customHeight="1" x14ac:dyDescent="0.35">
      <c r="C9" s="224" t="s">
        <v>64</v>
      </c>
      <c r="D9" s="224"/>
      <c r="E9" s="224"/>
      <c r="F9" s="224"/>
      <c r="G9" s="224"/>
      <c r="H9" s="224"/>
      <c r="I9" s="224"/>
      <c r="J9" s="224"/>
      <c r="K9" s="224"/>
      <c r="L9" s="224"/>
      <c r="M9" s="224"/>
      <c r="N9" s="224"/>
      <c r="O9" s="224"/>
      <c r="P9" s="224"/>
      <c r="Q9" s="7"/>
      <c r="R9" s="7"/>
    </row>
    <row r="10" spans="3:18" ht="16" customHeight="1" x14ac:dyDescent="0.35">
      <c r="C10" s="224"/>
      <c r="D10" s="224"/>
      <c r="E10" s="224"/>
      <c r="F10" s="224"/>
      <c r="G10" s="224"/>
      <c r="H10" s="224"/>
      <c r="I10" s="224"/>
      <c r="J10" s="224"/>
      <c r="K10" s="224"/>
      <c r="L10" s="224"/>
      <c r="M10" s="224"/>
      <c r="N10" s="224"/>
      <c r="O10" s="224"/>
      <c r="P10" s="224"/>
      <c r="Q10" s="7"/>
      <c r="R10" s="7"/>
    </row>
    <row r="11" spans="3:18" ht="16.5" x14ac:dyDescent="0.35">
      <c r="C11" s="12"/>
      <c r="D11" s="13"/>
      <c r="E11" s="13"/>
      <c r="F11" s="13"/>
      <c r="G11" s="14"/>
      <c r="H11" s="14"/>
      <c r="I11" s="14"/>
      <c r="J11" s="14"/>
      <c r="K11" s="14"/>
      <c r="L11" s="14"/>
      <c r="M11" s="14"/>
      <c r="N11" s="14"/>
      <c r="O11" s="14"/>
      <c r="P11" s="14"/>
      <c r="Q11" s="14"/>
      <c r="R11" s="15"/>
    </row>
    <row r="12" spans="3:18" ht="16" customHeight="1" x14ac:dyDescent="0.35">
      <c r="C12" s="221" t="s">
        <v>321</v>
      </c>
      <c r="D12" s="221"/>
      <c r="E12" s="221"/>
      <c r="F12" s="221"/>
      <c r="G12" s="221"/>
      <c r="H12" s="221"/>
      <c r="I12" s="221"/>
      <c r="J12" s="221"/>
      <c r="K12" s="221"/>
      <c r="L12" s="221"/>
      <c r="M12" s="221"/>
      <c r="N12" s="221"/>
      <c r="O12" s="221"/>
      <c r="P12" s="221"/>
      <c r="Q12" s="221"/>
      <c r="R12" s="221"/>
    </row>
    <row r="13" spans="3:18" ht="16" customHeight="1" x14ac:dyDescent="0.35">
      <c r="C13" s="221"/>
      <c r="D13" s="221"/>
      <c r="E13" s="221"/>
      <c r="F13" s="221"/>
      <c r="G13" s="221"/>
      <c r="H13" s="221"/>
      <c r="I13" s="221"/>
      <c r="J13" s="221"/>
      <c r="K13" s="221"/>
      <c r="L13" s="221"/>
      <c r="M13" s="221"/>
      <c r="N13" s="221"/>
      <c r="O13" s="221"/>
      <c r="P13" s="221"/>
      <c r="Q13" s="221"/>
      <c r="R13" s="221"/>
    </row>
    <row r="14" spans="3:18" ht="17.149999999999999" customHeight="1" x14ac:dyDescent="0.35">
      <c r="C14" s="221"/>
      <c r="D14" s="221"/>
      <c r="E14" s="221"/>
      <c r="F14" s="221"/>
      <c r="G14" s="221"/>
      <c r="H14" s="221"/>
      <c r="I14" s="221"/>
      <c r="J14" s="221"/>
      <c r="K14" s="221"/>
      <c r="L14" s="221"/>
      <c r="M14" s="221"/>
      <c r="N14" s="221"/>
      <c r="O14" s="221"/>
      <c r="P14" s="221"/>
      <c r="Q14" s="221"/>
      <c r="R14" s="221"/>
    </row>
    <row r="15" spans="3:18" ht="17.149999999999999" customHeight="1" x14ac:dyDescent="0.35">
      <c r="C15" s="221"/>
      <c r="D15" s="221"/>
      <c r="E15" s="221"/>
      <c r="F15" s="221"/>
      <c r="G15" s="221"/>
      <c r="H15" s="221"/>
      <c r="I15" s="221"/>
      <c r="J15" s="221"/>
      <c r="K15" s="221"/>
      <c r="L15" s="221"/>
      <c r="M15" s="221"/>
      <c r="N15" s="221"/>
      <c r="O15" s="221"/>
      <c r="P15" s="221"/>
      <c r="Q15" s="221"/>
      <c r="R15" s="221"/>
    </row>
    <row r="16" spans="3:18" ht="16" customHeight="1" x14ac:dyDescent="0.35">
      <c r="C16" s="221"/>
      <c r="D16" s="221"/>
      <c r="E16" s="221"/>
      <c r="F16" s="221"/>
      <c r="G16" s="221"/>
      <c r="H16" s="221"/>
      <c r="I16" s="221"/>
      <c r="J16" s="221"/>
      <c r="K16" s="221"/>
      <c r="L16" s="221"/>
      <c r="M16" s="221"/>
      <c r="N16" s="221"/>
      <c r="O16" s="221"/>
      <c r="P16" s="221"/>
      <c r="Q16" s="221"/>
      <c r="R16" s="221"/>
    </row>
    <row r="17" spans="3:18" ht="16" customHeight="1" x14ac:dyDescent="0.35">
      <c r="C17" s="221"/>
      <c r="D17" s="221"/>
      <c r="E17" s="221"/>
      <c r="F17" s="221"/>
      <c r="G17" s="221"/>
      <c r="H17" s="221"/>
      <c r="I17" s="221"/>
      <c r="J17" s="221"/>
      <c r="K17" s="221"/>
      <c r="L17" s="221"/>
      <c r="M17" s="221"/>
      <c r="N17" s="221"/>
      <c r="O17" s="221"/>
      <c r="P17" s="221"/>
      <c r="Q17" s="221"/>
      <c r="R17" s="221"/>
    </row>
    <row r="18" spans="3:18" ht="16" customHeight="1" x14ac:dyDescent="0.35">
      <c r="C18" s="221"/>
      <c r="D18" s="221"/>
      <c r="E18" s="221"/>
      <c r="F18" s="221"/>
      <c r="G18" s="221"/>
      <c r="H18" s="221"/>
      <c r="I18" s="221"/>
      <c r="J18" s="221"/>
      <c r="K18" s="221"/>
      <c r="L18" s="221"/>
      <c r="M18" s="221"/>
      <c r="N18" s="221"/>
      <c r="O18" s="221"/>
      <c r="P18" s="221"/>
      <c r="Q18" s="221"/>
      <c r="R18" s="221"/>
    </row>
    <row r="19" spans="3:18" ht="16" customHeight="1" x14ac:dyDescent="0.35">
      <c r="C19" s="221"/>
      <c r="D19" s="221"/>
      <c r="E19" s="221"/>
      <c r="F19" s="221"/>
      <c r="G19" s="221"/>
      <c r="H19" s="221"/>
      <c r="I19" s="221"/>
      <c r="J19" s="221"/>
      <c r="K19" s="221"/>
      <c r="L19" s="221"/>
      <c r="M19" s="221"/>
      <c r="N19" s="221"/>
      <c r="O19" s="221"/>
      <c r="P19" s="221"/>
      <c r="Q19" s="221"/>
      <c r="R19" s="221"/>
    </row>
    <row r="20" spans="3:18" ht="16" customHeight="1" x14ac:dyDescent="0.35">
      <c r="C20" s="221"/>
      <c r="D20" s="221"/>
      <c r="E20" s="221"/>
      <c r="F20" s="221"/>
      <c r="G20" s="221"/>
      <c r="H20" s="221"/>
      <c r="I20" s="221"/>
      <c r="J20" s="221"/>
      <c r="K20" s="221"/>
      <c r="L20" s="221"/>
      <c r="M20" s="221"/>
      <c r="N20" s="221"/>
      <c r="O20" s="221"/>
      <c r="P20" s="221"/>
      <c r="Q20" s="221"/>
      <c r="R20" s="221"/>
    </row>
    <row r="21" spans="3:18" ht="16" customHeight="1" x14ac:dyDescent="0.35">
      <c r="C21" s="14"/>
      <c r="D21" s="14"/>
      <c r="E21" s="14"/>
      <c r="F21" s="14"/>
      <c r="G21" s="14"/>
      <c r="H21" s="14"/>
      <c r="I21" s="14"/>
      <c r="J21" s="14"/>
      <c r="K21" s="14"/>
      <c r="L21" s="14"/>
      <c r="M21" s="453" t="s">
        <v>322</v>
      </c>
      <c r="N21" s="453"/>
      <c r="O21" s="453"/>
      <c r="P21" s="453"/>
      <c r="Q21" s="453"/>
      <c r="R21" s="453"/>
    </row>
    <row r="22" spans="3:18" ht="16.5" x14ac:dyDescent="0.35">
      <c r="C22" s="222"/>
      <c r="D22" s="222"/>
      <c r="E22" s="222"/>
      <c r="F22" s="222"/>
      <c r="G22" s="222"/>
      <c r="H22" s="222"/>
      <c r="I22" s="222"/>
      <c r="J22" s="222"/>
      <c r="K22" s="222"/>
      <c r="L22" s="222"/>
      <c r="M22" s="222"/>
      <c r="N22" s="222"/>
      <c r="O22" s="222"/>
      <c r="P22" s="222"/>
      <c r="Q22" s="222"/>
      <c r="R22" s="222"/>
    </row>
    <row r="23" spans="3:18" x14ac:dyDescent="0.35">
      <c r="C23" s="223" t="s">
        <v>323</v>
      </c>
      <c r="D23" s="223"/>
      <c r="E23" s="7" t="s">
        <v>0</v>
      </c>
      <c r="F23" s="7"/>
      <c r="G23" s="7"/>
      <c r="H23" s="7"/>
      <c r="I23" s="7"/>
      <c r="J23" s="7"/>
      <c r="K23" s="7"/>
      <c r="L23" s="7"/>
      <c r="M23" s="7"/>
      <c r="N23" s="7"/>
      <c r="O23" s="7"/>
      <c r="P23" s="7"/>
      <c r="Q23" s="7"/>
      <c r="R23" s="7"/>
    </row>
    <row r="24" spans="3:18" x14ac:dyDescent="0.35">
      <c r="C24" s="223"/>
      <c r="D24" s="223"/>
      <c r="E24" s="7"/>
      <c r="F24" s="7"/>
      <c r="G24" s="7"/>
      <c r="H24" s="7"/>
      <c r="I24" s="7"/>
      <c r="J24" s="7"/>
      <c r="K24" s="7"/>
      <c r="L24" s="7"/>
      <c r="M24" s="7"/>
      <c r="N24" s="7"/>
      <c r="O24" s="7"/>
      <c r="P24" s="7"/>
      <c r="Q24" s="7"/>
      <c r="R24" s="7"/>
    </row>
    <row r="25" spans="3:18" x14ac:dyDescent="0.35">
      <c r="C25" s="225" t="s">
        <v>69</v>
      </c>
      <c r="D25" s="225"/>
      <c r="E25" s="225"/>
      <c r="F25" s="225"/>
      <c r="G25" s="225"/>
      <c r="H25" s="225"/>
      <c r="I25" s="225"/>
      <c r="J25" s="225"/>
      <c r="K25" s="225"/>
      <c r="L25" s="225"/>
      <c r="M25" s="225"/>
      <c r="N25" s="7"/>
      <c r="O25" s="7"/>
      <c r="P25" s="7"/>
      <c r="Q25" s="7"/>
      <c r="R25" s="7"/>
    </row>
    <row r="26" spans="3:18" x14ac:dyDescent="0.35">
      <c r="C26" s="225"/>
      <c r="D26" s="225"/>
      <c r="E26" s="225"/>
      <c r="F26" s="225"/>
      <c r="G26" s="225"/>
      <c r="H26" s="225"/>
      <c r="I26" s="225"/>
      <c r="J26" s="225"/>
      <c r="K26" s="225"/>
      <c r="L26" s="225"/>
      <c r="M26" s="225"/>
      <c r="N26" s="7"/>
      <c r="O26" s="7"/>
      <c r="P26" s="7"/>
      <c r="Q26" s="7"/>
      <c r="R26" s="7"/>
    </row>
    <row r="27" spans="3:18" ht="16.5" x14ac:dyDescent="0.35">
      <c r="C27" s="19"/>
      <c r="D27" s="19"/>
      <c r="E27" s="19"/>
      <c r="F27" s="19"/>
      <c r="G27" s="19"/>
      <c r="H27" s="19"/>
      <c r="I27" s="19"/>
      <c r="J27" s="19"/>
      <c r="K27" s="19"/>
      <c r="L27" s="19"/>
      <c r="M27" s="19"/>
      <c r="N27" s="19"/>
      <c r="O27" s="19"/>
      <c r="P27" s="19"/>
      <c r="Q27" s="19"/>
      <c r="R27" s="19"/>
    </row>
    <row r="28" spans="3:18" ht="17.149999999999999" customHeight="1" x14ac:dyDescent="0.35">
      <c r="C28" s="221" t="s">
        <v>324</v>
      </c>
      <c r="D28" s="221"/>
      <c r="E28" s="221"/>
      <c r="F28" s="221"/>
      <c r="G28" s="221"/>
      <c r="H28" s="221"/>
      <c r="I28" s="221"/>
      <c r="J28" s="221"/>
      <c r="K28" s="221"/>
      <c r="L28" s="221"/>
      <c r="M28" s="221"/>
      <c r="N28" s="221"/>
      <c r="O28" s="221"/>
      <c r="P28" s="221"/>
      <c r="Q28" s="221"/>
      <c r="R28" s="221"/>
    </row>
    <row r="29" spans="3:18" ht="17.149999999999999" customHeight="1" x14ac:dyDescent="0.35">
      <c r="C29" s="221"/>
      <c r="D29" s="221"/>
      <c r="E29" s="221"/>
      <c r="F29" s="221"/>
      <c r="G29" s="221"/>
      <c r="H29" s="221"/>
      <c r="I29" s="221"/>
      <c r="J29" s="221"/>
      <c r="K29" s="221"/>
      <c r="L29" s="221"/>
      <c r="M29" s="221"/>
      <c r="N29" s="221"/>
      <c r="O29" s="221"/>
      <c r="P29" s="221"/>
      <c r="Q29" s="221"/>
      <c r="R29" s="221"/>
    </row>
    <row r="30" spans="3:18" ht="17.149999999999999" customHeight="1" x14ac:dyDescent="0.35">
      <c r="C30" s="221"/>
      <c r="D30" s="221"/>
      <c r="E30" s="221"/>
      <c r="F30" s="221"/>
      <c r="G30" s="221"/>
      <c r="H30" s="221"/>
      <c r="I30" s="221"/>
      <c r="J30" s="221"/>
      <c r="K30" s="221"/>
      <c r="L30" s="221"/>
      <c r="M30" s="221"/>
      <c r="N30" s="221"/>
      <c r="O30" s="221"/>
      <c r="P30" s="221"/>
      <c r="Q30" s="221"/>
      <c r="R30" s="221"/>
    </row>
    <row r="31" spans="3:18" ht="17.149999999999999" customHeight="1" x14ac:dyDescent="0.35">
      <c r="C31" s="221"/>
      <c r="D31" s="221"/>
      <c r="E31" s="221"/>
      <c r="F31" s="221"/>
      <c r="G31" s="221"/>
      <c r="H31" s="221"/>
      <c r="I31" s="221"/>
      <c r="J31" s="221"/>
      <c r="K31" s="221"/>
      <c r="L31" s="221"/>
      <c r="M31" s="221"/>
      <c r="N31" s="221"/>
      <c r="O31" s="221"/>
      <c r="P31" s="221"/>
      <c r="Q31" s="221"/>
      <c r="R31" s="221"/>
    </row>
    <row r="32" spans="3:18" ht="17.149999999999999" customHeight="1" x14ac:dyDescent="0.35">
      <c r="C32" s="221"/>
      <c r="D32" s="221"/>
      <c r="E32" s="221"/>
      <c r="F32" s="221"/>
      <c r="G32" s="221"/>
      <c r="H32" s="221"/>
      <c r="I32" s="221"/>
      <c r="J32" s="221"/>
      <c r="K32" s="221"/>
      <c r="L32" s="221"/>
      <c r="M32" s="221"/>
      <c r="N32" s="221"/>
      <c r="O32" s="221"/>
      <c r="P32" s="221"/>
      <c r="Q32" s="221"/>
      <c r="R32" s="221"/>
    </row>
    <row r="33" spans="1:18" ht="17.149999999999999" customHeight="1" x14ac:dyDescent="0.35">
      <c r="C33" s="221"/>
      <c r="D33" s="221"/>
      <c r="E33" s="221"/>
      <c r="F33" s="221"/>
      <c r="G33" s="221"/>
      <c r="H33" s="221"/>
      <c r="I33" s="221"/>
      <c r="J33" s="221"/>
      <c r="K33" s="221"/>
      <c r="L33" s="221"/>
      <c r="M33" s="221"/>
      <c r="N33" s="221"/>
      <c r="O33" s="221"/>
      <c r="P33" s="221"/>
      <c r="Q33" s="221"/>
      <c r="R33" s="221"/>
    </row>
    <row r="34" spans="1:18" ht="17.149999999999999" customHeight="1" x14ac:dyDescent="0.35">
      <c r="C34" s="221"/>
      <c r="D34" s="221"/>
      <c r="E34" s="221"/>
      <c r="F34" s="221"/>
      <c r="G34" s="221"/>
      <c r="H34" s="221"/>
      <c r="I34" s="221"/>
      <c r="J34" s="221"/>
      <c r="K34" s="221"/>
      <c r="L34" s="221"/>
      <c r="M34" s="221"/>
      <c r="N34" s="221"/>
      <c r="O34" s="221"/>
      <c r="P34" s="221"/>
      <c r="Q34" s="221"/>
      <c r="R34" s="221"/>
    </row>
    <row r="35" spans="1:18" ht="17.149999999999999" customHeight="1" x14ac:dyDescent="0.35">
      <c r="C35" s="221"/>
      <c r="D35" s="221"/>
      <c r="E35" s="221"/>
      <c r="F35" s="221"/>
      <c r="G35" s="221"/>
      <c r="H35" s="221"/>
      <c r="I35" s="221"/>
      <c r="J35" s="221"/>
      <c r="K35" s="221"/>
      <c r="L35" s="221"/>
      <c r="M35" s="221"/>
      <c r="N35" s="221"/>
      <c r="O35" s="221"/>
      <c r="P35" s="221"/>
      <c r="Q35" s="221"/>
      <c r="R35" s="221"/>
    </row>
    <row r="36" spans="1:18" ht="17.149999999999999" customHeight="1" x14ac:dyDescent="0.35">
      <c r="C36" s="221"/>
      <c r="D36" s="221"/>
      <c r="E36" s="221"/>
      <c r="F36" s="221"/>
      <c r="G36" s="221"/>
      <c r="H36" s="221"/>
      <c r="I36" s="221"/>
      <c r="J36" s="221"/>
      <c r="K36" s="221"/>
      <c r="L36" s="221"/>
      <c r="M36" s="221"/>
      <c r="N36" s="221"/>
      <c r="O36" s="221"/>
      <c r="P36" s="221"/>
      <c r="Q36" s="221"/>
      <c r="R36" s="221"/>
    </row>
    <row r="37" spans="1:18" ht="17.149999999999999" customHeight="1" x14ac:dyDescent="0.35">
      <c r="C37" s="221"/>
      <c r="D37" s="221"/>
      <c r="E37" s="221"/>
      <c r="F37" s="221"/>
      <c r="G37" s="221"/>
      <c r="H37" s="221"/>
      <c r="I37" s="221"/>
      <c r="J37" s="221"/>
      <c r="K37" s="221"/>
      <c r="L37" s="221"/>
      <c r="M37" s="221"/>
      <c r="N37" s="221"/>
      <c r="O37" s="221"/>
      <c r="P37" s="221"/>
      <c r="Q37" s="221"/>
      <c r="R37" s="221"/>
    </row>
    <row r="38" spans="1:18" ht="17.149999999999999" customHeight="1" x14ac:dyDescent="0.35">
      <c r="C38" s="221"/>
      <c r="D38" s="221"/>
      <c r="E38" s="221"/>
      <c r="F38" s="221"/>
      <c r="G38" s="221"/>
      <c r="H38" s="221"/>
      <c r="I38" s="221"/>
      <c r="J38" s="221"/>
      <c r="K38" s="221"/>
      <c r="L38" s="221"/>
      <c r="M38" s="221"/>
      <c r="N38" s="221"/>
      <c r="O38" s="221"/>
      <c r="P38" s="221"/>
      <c r="Q38" s="221"/>
      <c r="R38" s="221"/>
    </row>
    <row r="39" spans="1:18" ht="17.149999999999999" customHeight="1" x14ac:dyDescent="0.35">
      <c r="C39" s="221"/>
      <c r="D39" s="221"/>
      <c r="E39" s="221"/>
      <c r="F39" s="221"/>
      <c r="G39" s="221"/>
      <c r="H39" s="221"/>
      <c r="I39" s="221"/>
      <c r="J39" s="221"/>
      <c r="K39" s="221"/>
      <c r="L39" s="221"/>
      <c r="M39" s="221"/>
      <c r="N39" s="221"/>
      <c r="O39" s="221"/>
      <c r="P39" s="221"/>
      <c r="Q39" s="221"/>
      <c r="R39" s="221"/>
    </row>
    <row r="40" spans="1:18" ht="31.5" customHeight="1" x14ac:dyDescent="0.35">
      <c r="A40" s="120"/>
      <c r="B40" s="120"/>
      <c r="C40" s="121"/>
      <c r="D40" s="14"/>
      <c r="E40" s="14"/>
      <c r="F40" s="14"/>
      <c r="G40" s="14"/>
      <c r="H40" s="14"/>
      <c r="I40" s="14"/>
      <c r="J40" s="14"/>
      <c r="K40" s="14"/>
      <c r="L40" s="14"/>
      <c r="M40" s="14"/>
      <c r="N40" s="14"/>
      <c r="O40" s="14"/>
      <c r="P40" s="14"/>
      <c r="Q40" s="14"/>
      <c r="R40" s="14"/>
    </row>
    <row r="41" spans="1:18" x14ac:dyDescent="0.35">
      <c r="C41" s="223" t="s">
        <v>325</v>
      </c>
      <c r="D41" s="223"/>
      <c r="E41" s="7" t="s">
        <v>0</v>
      </c>
      <c r="F41" s="7"/>
      <c r="G41" s="7"/>
      <c r="H41" s="7"/>
      <c r="I41" s="7"/>
      <c r="J41" s="7"/>
      <c r="K41" s="7"/>
      <c r="L41" s="7"/>
      <c r="M41" s="7"/>
      <c r="N41" s="7"/>
      <c r="O41" s="7"/>
      <c r="P41" s="7"/>
      <c r="Q41" s="7"/>
      <c r="R41" s="7"/>
    </row>
    <row r="42" spans="1:18" x14ac:dyDescent="0.35">
      <c r="C42" s="223"/>
      <c r="D42" s="223"/>
      <c r="E42" s="7"/>
      <c r="F42" s="7"/>
      <c r="G42" s="7"/>
      <c r="H42" s="7"/>
      <c r="I42" s="7"/>
      <c r="J42" s="7"/>
      <c r="K42" s="7"/>
      <c r="L42" s="7"/>
      <c r="M42" s="7"/>
      <c r="N42" s="7"/>
      <c r="O42" s="7"/>
      <c r="P42" s="7"/>
      <c r="Q42" s="7"/>
      <c r="R42" s="7"/>
    </row>
    <row r="43" spans="1:18" x14ac:dyDescent="0.35">
      <c r="C43" s="225" t="s">
        <v>73</v>
      </c>
      <c r="D43" s="225"/>
      <c r="E43" s="225"/>
      <c r="F43" s="225"/>
      <c r="G43" s="225"/>
      <c r="H43" s="225"/>
      <c r="I43" s="225"/>
      <c r="J43" s="225"/>
      <c r="K43" s="225"/>
      <c r="L43" s="225"/>
      <c r="M43" s="225"/>
      <c r="N43" s="7"/>
      <c r="O43" s="7"/>
      <c r="P43" s="7"/>
      <c r="Q43" s="7"/>
      <c r="R43" s="7"/>
    </row>
    <row r="44" spans="1:18" x14ac:dyDescent="0.35">
      <c r="C44" s="225"/>
      <c r="D44" s="225"/>
      <c r="E44" s="225"/>
      <c r="F44" s="225"/>
      <c r="G44" s="225"/>
      <c r="H44" s="225"/>
      <c r="I44" s="225"/>
      <c r="J44" s="225"/>
      <c r="K44" s="225"/>
      <c r="L44" s="225"/>
      <c r="M44" s="225"/>
      <c r="N44" s="7"/>
      <c r="O44" s="7"/>
      <c r="P44" s="7"/>
      <c r="Q44" s="7"/>
      <c r="R44" s="7"/>
    </row>
    <row r="46" spans="1:18" x14ac:dyDescent="0.35">
      <c r="C46" s="221" t="s">
        <v>326</v>
      </c>
      <c r="D46" s="222"/>
      <c r="E46" s="222"/>
      <c r="F46" s="222"/>
      <c r="G46" s="222"/>
      <c r="H46" s="222"/>
      <c r="I46" s="222"/>
      <c r="J46" s="222"/>
      <c r="K46" s="222"/>
      <c r="L46" s="222"/>
      <c r="M46" s="222"/>
      <c r="N46" s="222"/>
      <c r="O46" s="222"/>
      <c r="P46" s="222"/>
      <c r="Q46" s="222"/>
      <c r="R46" s="222"/>
    </row>
    <row r="47" spans="1:18" x14ac:dyDescent="0.35">
      <c r="C47" s="222"/>
      <c r="D47" s="222"/>
      <c r="E47" s="222"/>
      <c r="F47" s="222"/>
      <c r="G47" s="222"/>
      <c r="H47" s="222"/>
      <c r="I47" s="222"/>
      <c r="J47" s="222"/>
      <c r="K47" s="222"/>
      <c r="L47" s="222"/>
      <c r="M47" s="222"/>
      <c r="N47" s="222"/>
      <c r="O47" s="222"/>
      <c r="P47" s="222"/>
      <c r="Q47" s="222"/>
      <c r="R47" s="222"/>
    </row>
    <row r="48" spans="1:18" x14ac:dyDescent="0.35">
      <c r="C48" s="222"/>
      <c r="D48" s="222"/>
      <c r="E48" s="222"/>
      <c r="F48" s="222"/>
      <c r="G48" s="222"/>
      <c r="H48" s="222"/>
      <c r="I48" s="222"/>
      <c r="J48" s="222"/>
      <c r="K48" s="222"/>
      <c r="L48" s="222"/>
      <c r="M48" s="222"/>
      <c r="N48" s="222"/>
      <c r="O48" s="222"/>
      <c r="P48" s="222"/>
      <c r="Q48" s="222"/>
      <c r="R48" s="222"/>
    </row>
    <row r="49" spans="3:18" x14ac:dyDescent="0.35">
      <c r="C49" s="222"/>
      <c r="D49" s="222"/>
      <c r="E49" s="222"/>
      <c r="F49" s="222"/>
      <c r="G49" s="222"/>
      <c r="H49" s="222"/>
      <c r="I49" s="222"/>
      <c r="J49" s="222"/>
      <c r="K49" s="222"/>
      <c r="L49" s="222"/>
      <c r="M49" s="222"/>
      <c r="N49" s="222"/>
      <c r="O49" s="222"/>
      <c r="P49" s="222"/>
      <c r="Q49" s="222"/>
      <c r="R49" s="222"/>
    </row>
  </sheetData>
  <sheetProtection algorithmName="SHA-512" hashValue="H7XBYzjE5zxOT6cvcdDHIKB19zZBY2z8nObHcYjrYfSihPOxHhmfw6rYIoHclKTfUYBiqZY8HbLOoWM+h0X5aQ==" saltValue="D/+QJFZKSUQz2w53rcwtWw==" spinCount="100000" sheet="1" objects="1" scenarios="1" selectLockedCells="1" selectUnlockedCells="1"/>
  <customSheetViews>
    <customSheetView guid="{8D88DD34-EDCF-2545-92E6-3B4294438499}" scale="80" showGridLines="0" topLeftCell="A36">
      <selection activeCell="B39" sqref="B39"/>
      <pageMargins left="0" right="0" top="0" bottom="0" header="0" footer="0"/>
    </customSheetView>
  </customSheetViews>
  <mergeCells count="11">
    <mergeCell ref="C43:M44"/>
    <mergeCell ref="C46:R49"/>
    <mergeCell ref="C23:D24"/>
    <mergeCell ref="C25:M26"/>
    <mergeCell ref="C28:R39"/>
    <mergeCell ref="C22:R22"/>
    <mergeCell ref="C7:D8"/>
    <mergeCell ref="C9:P10"/>
    <mergeCell ref="C12:R20"/>
    <mergeCell ref="C41:D42"/>
    <mergeCell ref="M21:R21"/>
  </mergeCells>
  <hyperlinks>
    <hyperlink ref="M21:R21" r:id="rId1" display="Clique aqui para acessar o Código de Ética" xr:uid="{3FCC27EE-92F7-5943-8706-F5B3116D295C}"/>
  </hyperlinks>
  <pageMargins left="0.7" right="0.7" top="0.75" bottom="0.75" header="0.3" footer="0.3"/>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29AAC0-A210-4509-B413-FCDD8CBAECB8}">
  <sheetPr codeName="Sheet1"/>
  <dimension ref="A1:BG153"/>
  <sheetViews>
    <sheetView showGridLines="0" showRowColHeaders="0" zoomScaleNormal="100" workbookViewId="0">
      <selection activeCell="C11" sqref="C11:R19"/>
    </sheetView>
  </sheetViews>
  <sheetFormatPr defaultColWidth="10.83203125" defaultRowHeight="15.5" x14ac:dyDescent="0.35"/>
  <cols>
    <col min="1" max="2" width="10.83203125" style="8"/>
    <col min="3" max="16" width="10.83203125" style="9"/>
    <col min="17" max="17" width="15" style="9" customWidth="1"/>
    <col min="18" max="18" width="38.33203125" style="9" customWidth="1"/>
    <col min="19" max="31" width="10.83203125" style="8"/>
    <col min="32" max="59" width="10.83203125" style="190"/>
    <col min="60" max="16384" width="10.83203125" style="9"/>
  </cols>
  <sheetData>
    <row r="1" spans="3:59" x14ac:dyDescent="0.35">
      <c r="C1" s="8"/>
      <c r="D1" s="8"/>
      <c r="E1" s="8"/>
      <c r="F1" s="8"/>
      <c r="G1" s="8"/>
      <c r="H1" s="8"/>
      <c r="I1" s="8"/>
      <c r="J1" s="8"/>
      <c r="K1" s="8"/>
      <c r="L1" s="8"/>
      <c r="M1" s="8"/>
      <c r="N1" s="8"/>
      <c r="O1" s="8"/>
      <c r="P1" s="8"/>
      <c r="Q1" s="8"/>
      <c r="R1" s="8"/>
    </row>
    <row r="2" spans="3:59" x14ac:dyDescent="0.35">
      <c r="C2" s="8"/>
      <c r="D2" s="8"/>
      <c r="E2" s="8"/>
      <c r="F2" s="8"/>
      <c r="G2" s="8"/>
      <c r="H2" s="8"/>
      <c r="I2" s="8"/>
      <c r="J2" s="8"/>
      <c r="K2" s="8"/>
      <c r="L2" s="8"/>
      <c r="M2" s="8"/>
      <c r="N2" s="8"/>
      <c r="O2" s="8"/>
      <c r="P2" s="8"/>
      <c r="Q2" s="8"/>
      <c r="R2" s="8"/>
    </row>
    <row r="3" spans="3:59" x14ac:dyDescent="0.35">
      <c r="C3" s="8"/>
      <c r="D3" s="8"/>
      <c r="E3" s="8"/>
      <c r="F3" s="8"/>
      <c r="G3" s="8"/>
      <c r="H3" s="8"/>
      <c r="I3" s="8"/>
      <c r="J3" s="8"/>
      <c r="K3" s="8"/>
      <c r="L3" s="8"/>
      <c r="M3" s="8"/>
      <c r="N3" s="8"/>
      <c r="O3" s="8"/>
      <c r="P3" s="8"/>
      <c r="Q3" s="8"/>
      <c r="R3" s="8"/>
    </row>
    <row r="4" spans="3:59" x14ac:dyDescent="0.35">
      <c r="C4" s="8"/>
      <c r="D4" s="8"/>
      <c r="E4" s="8"/>
      <c r="F4" s="8"/>
      <c r="G4" s="8"/>
      <c r="H4" s="8"/>
      <c r="I4" s="8"/>
      <c r="J4" s="8"/>
      <c r="K4" s="8"/>
      <c r="L4" s="8"/>
      <c r="M4" s="8"/>
      <c r="N4" s="8"/>
      <c r="O4" s="8"/>
      <c r="P4" s="8"/>
      <c r="Q4" s="8"/>
      <c r="R4" s="8"/>
    </row>
    <row r="5" spans="3:59" x14ac:dyDescent="0.35">
      <c r="C5" s="8"/>
      <c r="D5" s="8"/>
      <c r="E5" s="8"/>
      <c r="F5" s="8"/>
      <c r="G5" s="8"/>
      <c r="H5" s="8"/>
      <c r="I5" s="8"/>
      <c r="J5" s="8"/>
      <c r="K5" s="8"/>
      <c r="L5" s="8"/>
      <c r="M5" s="8"/>
      <c r="N5" s="8"/>
      <c r="O5" s="8"/>
      <c r="P5" s="8"/>
      <c r="Q5" s="8"/>
      <c r="R5" s="8"/>
    </row>
    <row r="6" spans="3:59" x14ac:dyDescent="0.35">
      <c r="C6" s="8"/>
      <c r="D6" s="8"/>
      <c r="E6" s="8"/>
      <c r="F6" s="8"/>
      <c r="G6" s="8"/>
      <c r="H6" s="8"/>
      <c r="I6" s="8"/>
      <c r="J6" s="8"/>
      <c r="K6" s="8"/>
      <c r="L6" s="8"/>
      <c r="M6" s="8"/>
      <c r="N6" s="8"/>
      <c r="O6" s="8"/>
      <c r="P6" s="8"/>
      <c r="Q6" s="8"/>
      <c r="R6" s="8"/>
    </row>
    <row r="7" spans="3:59" x14ac:dyDescent="0.35">
      <c r="C7" s="223" t="s">
        <v>327</v>
      </c>
      <c r="D7" s="223"/>
      <c r="E7" s="7" t="s">
        <v>0</v>
      </c>
      <c r="F7" s="7"/>
      <c r="G7" s="7"/>
      <c r="H7" s="7"/>
      <c r="I7" s="7"/>
      <c r="J7" s="7"/>
      <c r="K7" s="7"/>
      <c r="L7" s="7"/>
      <c r="M7" s="7"/>
      <c r="N7" s="7"/>
      <c r="O7" s="7"/>
      <c r="P7" s="7"/>
      <c r="Q7" s="7"/>
      <c r="R7" s="7"/>
    </row>
    <row r="8" spans="3:59" x14ac:dyDescent="0.35">
      <c r="C8" s="223"/>
      <c r="D8" s="223"/>
      <c r="E8" s="7"/>
      <c r="F8" s="7"/>
      <c r="G8" s="7"/>
      <c r="H8" s="7"/>
      <c r="I8" s="7"/>
      <c r="J8" s="7"/>
      <c r="K8" s="7"/>
      <c r="L8" s="7"/>
      <c r="M8" s="7"/>
      <c r="N8" s="7"/>
      <c r="O8" s="7"/>
      <c r="P8" s="7"/>
      <c r="Q8" s="7"/>
      <c r="R8" s="7"/>
    </row>
    <row r="9" spans="3:59" ht="16" customHeight="1" x14ac:dyDescent="0.35">
      <c r="C9" s="224" t="s">
        <v>328</v>
      </c>
      <c r="D9" s="224"/>
      <c r="E9" s="224"/>
      <c r="F9" s="224"/>
      <c r="G9" s="224"/>
      <c r="H9" s="224"/>
      <c r="I9" s="224"/>
      <c r="J9" s="224"/>
      <c r="K9" s="224"/>
      <c r="L9" s="224"/>
      <c r="M9" s="224"/>
      <c r="N9" s="224"/>
      <c r="O9" s="224"/>
      <c r="P9" s="224"/>
      <c r="Q9" s="7"/>
      <c r="R9" s="7"/>
    </row>
    <row r="10" spans="3:59" s="8" customFormat="1" ht="16" customHeight="1" x14ac:dyDescent="0.35">
      <c r="C10" s="224"/>
      <c r="D10" s="224"/>
      <c r="E10" s="224"/>
      <c r="F10" s="224"/>
      <c r="G10" s="224"/>
      <c r="H10" s="224"/>
      <c r="I10" s="224"/>
      <c r="J10" s="224"/>
      <c r="K10" s="224"/>
      <c r="L10" s="224"/>
      <c r="M10" s="224"/>
      <c r="N10" s="224"/>
      <c r="O10" s="224"/>
      <c r="P10" s="224"/>
      <c r="Q10" s="7"/>
      <c r="R10" s="7"/>
      <c r="AF10" s="190"/>
      <c r="AG10" s="190"/>
      <c r="AH10" s="190"/>
      <c r="AI10" s="190"/>
      <c r="AJ10" s="190"/>
      <c r="AK10" s="190"/>
      <c r="AL10" s="190"/>
      <c r="AM10" s="190"/>
      <c r="AN10" s="190"/>
      <c r="AO10" s="190"/>
      <c r="AP10" s="190"/>
      <c r="AQ10" s="190"/>
      <c r="AR10" s="190"/>
      <c r="AS10" s="190"/>
      <c r="AT10" s="190"/>
      <c r="AU10" s="190"/>
      <c r="AV10" s="190"/>
      <c r="AW10" s="190"/>
      <c r="AX10" s="190"/>
      <c r="AY10" s="190"/>
      <c r="AZ10" s="190"/>
      <c r="BA10" s="190"/>
      <c r="BB10" s="190"/>
      <c r="BC10" s="190"/>
      <c r="BD10" s="190"/>
      <c r="BE10" s="190"/>
      <c r="BF10" s="190"/>
      <c r="BG10" s="190"/>
    </row>
    <row r="11" spans="3:59" s="8" customFormat="1" ht="16" customHeight="1" x14ac:dyDescent="0.35">
      <c r="C11" s="457" t="s">
        <v>656</v>
      </c>
      <c r="D11" s="457"/>
      <c r="E11" s="457"/>
      <c r="F11" s="457"/>
      <c r="G11" s="457"/>
      <c r="H11" s="457"/>
      <c r="I11" s="457"/>
      <c r="J11" s="457"/>
      <c r="K11" s="457"/>
      <c r="L11" s="457"/>
      <c r="M11" s="457"/>
      <c r="N11" s="457"/>
      <c r="O11" s="457"/>
      <c r="P11" s="457"/>
      <c r="Q11" s="457"/>
      <c r="R11" s="457"/>
      <c r="AF11" s="190"/>
      <c r="AG11" s="190"/>
      <c r="AH11" s="190"/>
      <c r="AI11" s="190"/>
      <c r="AJ11" s="190"/>
      <c r="AK11" s="190"/>
      <c r="AL11" s="190"/>
      <c r="AM11" s="190"/>
      <c r="AN11" s="190"/>
      <c r="AO11" s="190"/>
      <c r="AP11" s="190"/>
      <c r="AQ11" s="190"/>
      <c r="AR11" s="190"/>
      <c r="AS11" s="190"/>
      <c r="AT11" s="190"/>
      <c r="AU11" s="190"/>
      <c r="AV11" s="190"/>
      <c r="AW11" s="190"/>
      <c r="AX11" s="190"/>
      <c r="AY11" s="190"/>
      <c r="AZ11" s="190"/>
      <c r="BA11" s="190"/>
      <c r="BB11" s="190"/>
      <c r="BC11" s="190"/>
      <c r="BD11" s="190"/>
      <c r="BE11" s="190"/>
      <c r="BF11" s="190"/>
      <c r="BG11" s="190"/>
    </row>
    <row r="12" spans="3:59" s="8" customFormat="1" ht="16" customHeight="1" x14ac:dyDescent="0.35">
      <c r="C12" s="457"/>
      <c r="D12" s="457"/>
      <c r="E12" s="457"/>
      <c r="F12" s="457"/>
      <c r="G12" s="457"/>
      <c r="H12" s="457"/>
      <c r="I12" s="457"/>
      <c r="J12" s="457"/>
      <c r="K12" s="457"/>
      <c r="L12" s="457"/>
      <c r="M12" s="457"/>
      <c r="N12" s="457"/>
      <c r="O12" s="457"/>
      <c r="P12" s="457"/>
      <c r="Q12" s="457"/>
      <c r="R12" s="457"/>
      <c r="AF12" s="190"/>
      <c r="AG12" s="190"/>
      <c r="AH12" s="190"/>
      <c r="AI12" s="190"/>
      <c r="AJ12" s="190"/>
      <c r="AK12" s="190"/>
      <c r="AL12" s="190"/>
      <c r="AM12" s="190"/>
      <c r="AN12" s="190"/>
      <c r="AO12" s="190"/>
      <c r="AP12" s="190"/>
      <c r="AQ12" s="190"/>
      <c r="AR12" s="190"/>
      <c r="AS12" s="190"/>
      <c r="AT12" s="190"/>
      <c r="AU12" s="190"/>
      <c r="AV12" s="190"/>
      <c r="AW12" s="190"/>
      <c r="AX12" s="190"/>
      <c r="AY12" s="190"/>
      <c r="AZ12" s="190"/>
      <c r="BA12" s="190"/>
      <c r="BB12" s="190"/>
      <c r="BC12" s="190"/>
      <c r="BD12" s="190"/>
      <c r="BE12" s="190"/>
      <c r="BF12" s="190"/>
      <c r="BG12" s="190"/>
    </row>
    <row r="13" spans="3:59" s="8" customFormat="1" ht="16" customHeight="1" x14ac:dyDescent="0.35">
      <c r="C13" s="457"/>
      <c r="D13" s="457"/>
      <c r="E13" s="457"/>
      <c r="F13" s="457"/>
      <c r="G13" s="457"/>
      <c r="H13" s="457"/>
      <c r="I13" s="457"/>
      <c r="J13" s="457"/>
      <c r="K13" s="457"/>
      <c r="L13" s="457"/>
      <c r="M13" s="457"/>
      <c r="N13" s="457"/>
      <c r="O13" s="457"/>
      <c r="P13" s="457"/>
      <c r="Q13" s="457"/>
      <c r="R13" s="457"/>
      <c r="AF13" s="190"/>
      <c r="AG13" s="190"/>
      <c r="AH13" s="190"/>
      <c r="AI13" s="190"/>
      <c r="AJ13" s="190"/>
      <c r="AK13" s="190"/>
      <c r="AL13" s="190"/>
      <c r="AM13" s="190"/>
      <c r="AN13" s="190"/>
      <c r="AO13" s="190"/>
      <c r="AP13" s="190"/>
      <c r="AQ13" s="190"/>
      <c r="AR13" s="190"/>
      <c r="AS13" s="190"/>
      <c r="AT13" s="190"/>
      <c r="AU13" s="190"/>
      <c r="AV13" s="190"/>
      <c r="AW13" s="190"/>
      <c r="AX13" s="190"/>
      <c r="AY13" s="190"/>
      <c r="AZ13" s="190"/>
      <c r="BA13" s="190"/>
      <c r="BB13" s="190"/>
      <c r="BC13" s="190"/>
      <c r="BD13" s="190"/>
      <c r="BE13" s="190"/>
      <c r="BF13" s="190"/>
      <c r="BG13" s="190"/>
    </row>
    <row r="14" spans="3:59" s="8" customFormat="1" ht="16" customHeight="1" x14ac:dyDescent="0.35">
      <c r="C14" s="457"/>
      <c r="D14" s="457"/>
      <c r="E14" s="457"/>
      <c r="F14" s="457"/>
      <c r="G14" s="457"/>
      <c r="H14" s="457"/>
      <c r="I14" s="457"/>
      <c r="J14" s="457"/>
      <c r="K14" s="457"/>
      <c r="L14" s="457"/>
      <c r="M14" s="457"/>
      <c r="N14" s="457"/>
      <c r="O14" s="457"/>
      <c r="P14" s="457"/>
      <c r="Q14" s="457"/>
      <c r="R14" s="457"/>
      <c r="AF14" s="190"/>
      <c r="AG14" s="190"/>
      <c r="AH14" s="190"/>
      <c r="AI14" s="190"/>
      <c r="AJ14" s="190"/>
      <c r="AK14" s="190"/>
      <c r="AL14" s="190"/>
      <c r="AM14" s="190"/>
      <c r="AN14" s="190"/>
      <c r="AO14" s="190"/>
      <c r="AP14" s="190"/>
      <c r="AQ14" s="190"/>
      <c r="AR14" s="190"/>
      <c r="AS14" s="190"/>
      <c r="AT14" s="190"/>
      <c r="AU14" s="190"/>
      <c r="AV14" s="190"/>
      <c r="AW14" s="190"/>
      <c r="AX14" s="190"/>
      <c r="AY14" s="190"/>
      <c r="AZ14" s="190"/>
      <c r="BA14" s="190"/>
      <c r="BB14" s="190"/>
      <c r="BC14" s="190"/>
      <c r="BD14" s="190"/>
      <c r="BE14" s="190"/>
      <c r="BF14" s="190"/>
      <c r="BG14" s="190"/>
    </row>
    <row r="15" spans="3:59" s="8" customFormat="1" ht="16" customHeight="1" x14ac:dyDescent="0.35">
      <c r="C15" s="457"/>
      <c r="D15" s="457"/>
      <c r="E15" s="457"/>
      <c r="F15" s="457"/>
      <c r="G15" s="457"/>
      <c r="H15" s="457"/>
      <c r="I15" s="457"/>
      <c r="J15" s="457"/>
      <c r="K15" s="457"/>
      <c r="L15" s="457"/>
      <c r="M15" s="457"/>
      <c r="N15" s="457"/>
      <c r="O15" s="457"/>
      <c r="P15" s="457"/>
      <c r="Q15" s="457"/>
      <c r="R15" s="457"/>
      <c r="AF15" s="190"/>
      <c r="AG15" s="190"/>
      <c r="AH15" s="190"/>
      <c r="AI15" s="190"/>
      <c r="AJ15" s="190"/>
      <c r="AK15" s="190"/>
      <c r="AL15" s="190"/>
      <c r="AM15" s="190"/>
      <c r="AN15" s="190"/>
      <c r="AO15" s="190"/>
      <c r="AP15" s="190"/>
      <c r="AQ15" s="190"/>
      <c r="AR15" s="190"/>
      <c r="AS15" s="190"/>
      <c r="AT15" s="190"/>
      <c r="AU15" s="190"/>
      <c r="AV15" s="190"/>
      <c r="AW15" s="190"/>
      <c r="AX15" s="190"/>
      <c r="AY15" s="190"/>
      <c r="AZ15" s="190"/>
      <c r="BA15" s="190"/>
      <c r="BB15" s="190"/>
      <c r="BC15" s="190"/>
      <c r="BD15" s="190"/>
      <c r="BE15" s="190"/>
      <c r="BF15" s="190"/>
      <c r="BG15" s="190"/>
    </row>
    <row r="16" spans="3:59" s="8" customFormat="1" ht="16" customHeight="1" x14ac:dyDescent="0.35">
      <c r="C16" s="457"/>
      <c r="D16" s="457"/>
      <c r="E16" s="457"/>
      <c r="F16" s="457"/>
      <c r="G16" s="457"/>
      <c r="H16" s="457"/>
      <c r="I16" s="457"/>
      <c r="J16" s="457"/>
      <c r="K16" s="457"/>
      <c r="L16" s="457"/>
      <c r="M16" s="457"/>
      <c r="N16" s="457"/>
      <c r="O16" s="457"/>
      <c r="P16" s="457"/>
      <c r="Q16" s="457"/>
      <c r="R16" s="457"/>
      <c r="AF16" s="190"/>
      <c r="AG16" s="190"/>
      <c r="AH16" s="190"/>
      <c r="AI16" s="190"/>
      <c r="AJ16" s="190"/>
      <c r="AK16" s="190"/>
      <c r="AL16" s="190"/>
      <c r="AM16" s="190"/>
      <c r="AN16" s="190"/>
      <c r="AO16" s="190"/>
      <c r="AP16" s="190"/>
      <c r="AQ16" s="190"/>
      <c r="AR16" s="190"/>
      <c r="AS16" s="190"/>
      <c r="AT16" s="190"/>
      <c r="AU16" s="190"/>
      <c r="AV16" s="190"/>
      <c r="AW16" s="190"/>
      <c r="AX16" s="190"/>
      <c r="AY16" s="190"/>
      <c r="AZ16" s="190"/>
      <c r="BA16" s="190"/>
      <c r="BB16" s="190"/>
      <c r="BC16" s="190"/>
      <c r="BD16" s="190"/>
      <c r="BE16" s="190"/>
      <c r="BF16" s="190"/>
      <c r="BG16" s="190"/>
    </row>
    <row r="17" spans="3:59" s="8" customFormat="1" ht="16" customHeight="1" x14ac:dyDescent="0.35">
      <c r="C17" s="457"/>
      <c r="D17" s="457"/>
      <c r="E17" s="457"/>
      <c r="F17" s="457"/>
      <c r="G17" s="457"/>
      <c r="H17" s="457"/>
      <c r="I17" s="457"/>
      <c r="J17" s="457"/>
      <c r="K17" s="457"/>
      <c r="L17" s="457"/>
      <c r="M17" s="457"/>
      <c r="N17" s="457"/>
      <c r="O17" s="457"/>
      <c r="P17" s="457"/>
      <c r="Q17" s="457"/>
      <c r="R17" s="457"/>
      <c r="AF17" s="190"/>
      <c r="AG17" s="190"/>
      <c r="AH17" s="190"/>
      <c r="AI17" s="190"/>
      <c r="AJ17" s="190"/>
      <c r="AK17" s="190"/>
      <c r="AL17" s="190"/>
      <c r="AM17" s="190"/>
      <c r="AN17" s="190"/>
      <c r="AO17" s="190"/>
      <c r="AP17" s="190"/>
      <c r="AQ17" s="190"/>
      <c r="AR17" s="190"/>
      <c r="AS17" s="190"/>
      <c r="AT17" s="190"/>
      <c r="AU17" s="190"/>
      <c r="AV17" s="190"/>
      <c r="AW17" s="190"/>
      <c r="AX17" s="190"/>
      <c r="AY17" s="190"/>
      <c r="AZ17" s="190"/>
      <c r="BA17" s="190"/>
      <c r="BB17" s="190"/>
      <c r="BC17" s="190"/>
      <c r="BD17" s="190"/>
      <c r="BE17" s="190"/>
      <c r="BF17" s="190"/>
      <c r="BG17" s="190"/>
    </row>
    <row r="18" spans="3:59" s="8" customFormat="1" ht="16" customHeight="1" x14ac:dyDescent="0.35">
      <c r="C18" s="457"/>
      <c r="D18" s="457"/>
      <c r="E18" s="457"/>
      <c r="F18" s="457"/>
      <c r="G18" s="457"/>
      <c r="H18" s="457"/>
      <c r="I18" s="457"/>
      <c r="J18" s="457"/>
      <c r="K18" s="457"/>
      <c r="L18" s="457"/>
      <c r="M18" s="457"/>
      <c r="N18" s="457"/>
      <c r="O18" s="457"/>
      <c r="P18" s="457"/>
      <c r="Q18" s="457"/>
      <c r="R18" s="457"/>
      <c r="AF18" s="190"/>
      <c r="AG18" s="190"/>
      <c r="AH18" s="190"/>
      <c r="AI18" s="190"/>
      <c r="AJ18" s="190"/>
      <c r="AK18" s="190"/>
      <c r="AL18" s="190"/>
      <c r="AM18" s="190"/>
      <c r="AN18" s="190"/>
      <c r="AO18" s="190"/>
      <c r="AP18" s="190"/>
      <c r="AQ18" s="190"/>
      <c r="AR18" s="190"/>
      <c r="AS18" s="190"/>
      <c r="AT18" s="190"/>
      <c r="AU18" s="190"/>
      <c r="AV18" s="190"/>
      <c r="AW18" s="190"/>
      <c r="AX18" s="190"/>
      <c r="AY18" s="190"/>
      <c r="AZ18" s="190"/>
      <c r="BA18" s="190"/>
      <c r="BB18" s="190"/>
      <c r="BC18" s="190"/>
      <c r="BD18" s="190"/>
      <c r="BE18" s="190"/>
      <c r="BF18" s="190"/>
      <c r="BG18" s="190"/>
    </row>
    <row r="19" spans="3:59" s="8" customFormat="1" ht="16" customHeight="1" x14ac:dyDescent="0.35">
      <c r="C19" s="457"/>
      <c r="D19" s="457"/>
      <c r="E19" s="457"/>
      <c r="F19" s="457"/>
      <c r="G19" s="457"/>
      <c r="H19" s="457"/>
      <c r="I19" s="457"/>
      <c r="J19" s="457"/>
      <c r="K19" s="457"/>
      <c r="L19" s="457"/>
      <c r="M19" s="457"/>
      <c r="N19" s="457"/>
      <c r="O19" s="457"/>
      <c r="P19" s="457"/>
      <c r="Q19" s="457"/>
      <c r="R19" s="457"/>
      <c r="AF19" s="190"/>
      <c r="AG19" s="190"/>
      <c r="AH19" s="190"/>
      <c r="AI19" s="190"/>
      <c r="AJ19" s="190"/>
      <c r="AK19" s="190"/>
      <c r="AL19" s="190"/>
      <c r="AM19" s="190"/>
      <c r="AN19" s="190"/>
      <c r="AO19" s="190"/>
      <c r="AP19" s="190"/>
      <c r="AQ19" s="190"/>
      <c r="AR19" s="190"/>
      <c r="AS19" s="190"/>
      <c r="AT19" s="190"/>
      <c r="AU19" s="190"/>
      <c r="AV19" s="190"/>
      <c r="AW19" s="190"/>
      <c r="AX19" s="190"/>
      <c r="AY19" s="190"/>
      <c r="AZ19" s="190"/>
      <c r="BA19" s="190"/>
      <c r="BB19" s="190"/>
      <c r="BC19" s="190"/>
      <c r="BD19" s="190"/>
      <c r="BE19" s="190"/>
      <c r="BF19" s="190"/>
      <c r="BG19" s="190"/>
    </row>
    <row r="20" spans="3:59" s="8" customFormat="1" ht="16" customHeight="1" x14ac:dyDescent="0.35">
      <c r="C20" s="223" t="s">
        <v>329</v>
      </c>
      <c r="D20" s="223"/>
      <c r="E20" s="7" t="s">
        <v>0</v>
      </c>
      <c r="F20" s="7"/>
      <c r="G20" s="7"/>
      <c r="H20" s="7"/>
      <c r="I20" s="7"/>
      <c r="J20" s="7"/>
      <c r="K20" s="7"/>
      <c r="L20" s="7"/>
      <c r="M20" s="7"/>
      <c r="N20" s="7"/>
      <c r="O20" s="7"/>
      <c r="P20" s="7"/>
      <c r="Q20" s="7"/>
      <c r="R20" s="7"/>
      <c r="AF20" s="190"/>
      <c r="AG20" s="190"/>
      <c r="AH20" s="190"/>
      <c r="AI20" s="190"/>
      <c r="AJ20" s="190"/>
      <c r="AK20" s="190"/>
      <c r="AL20" s="190"/>
      <c r="AM20" s="190"/>
      <c r="AN20" s="190"/>
      <c r="AO20" s="190"/>
      <c r="AP20" s="190"/>
      <c r="AQ20" s="190"/>
      <c r="AR20" s="190"/>
      <c r="AS20" s="190"/>
      <c r="AT20" s="190"/>
      <c r="AU20" s="190"/>
      <c r="AV20" s="190"/>
      <c r="AW20" s="190"/>
      <c r="AX20" s="190"/>
      <c r="AY20" s="190"/>
      <c r="AZ20" s="190"/>
      <c r="BA20" s="190"/>
      <c r="BB20" s="190"/>
      <c r="BC20" s="190"/>
      <c r="BD20" s="190"/>
      <c r="BE20" s="190"/>
      <c r="BF20" s="190"/>
      <c r="BG20" s="190"/>
    </row>
    <row r="21" spans="3:59" s="8" customFormat="1" ht="16" customHeight="1" x14ac:dyDescent="0.35">
      <c r="C21" s="223"/>
      <c r="D21" s="223"/>
      <c r="E21" s="7"/>
      <c r="F21" s="7"/>
      <c r="G21" s="7"/>
      <c r="H21" s="7"/>
      <c r="I21" s="7"/>
      <c r="J21" s="7"/>
      <c r="K21" s="7"/>
      <c r="L21" s="7"/>
      <c r="M21" s="7"/>
      <c r="N21" s="7"/>
      <c r="O21" s="7"/>
      <c r="P21" s="7"/>
      <c r="Q21" s="7"/>
      <c r="R21" s="7"/>
      <c r="AF21" s="190"/>
      <c r="AG21" s="190"/>
      <c r="AH21" s="190"/>
      <c r="AI21" s="190"/>
      <c r="AJ21" s="190"/>
      <c r="AK21" s="190"/>
      <c r="AL21" s="190"/>
      <c r="AM21" s="190"/>
      <c r="AN21" s="190"/>
      <c r="AO21" s="190"/>
      <c r="AP21" s="190"/>
      <c r="AQ21" s="190"/>
      <c r="AR21" s="190"/>
      <c r="AS21" s="190"/>
      <c r="AT21" s="190"/>
      <c r="AU21" s="190"/>
      <c r="AV21" s="190"/>
      <c r="AW21" s="190"/>
      <c r="AX21" s="190"/>
      <c r="AY21" s="190"/>
      <c r="AZ21" s="190"/>
      <c r="BA21" s="190"/>
      <c r="BB21" s="190"/>
      <c r="BC21" s="190"/>
      <c r="BD21" s="190"/>
      <c r="BE21" s="190"/>
      <c r="BF21" s="190"/>
      <c r="BG21" s="190"/>
    </row>
    <row r="22" spans="3:59" s="8" customFormat="1" ht="16" customHeight="1" x14ac:dyDescent="0.35">
      <c r="C22" s="224" t="s">
        <v>83</v>
      </c>
      <c r="D22" s="224"/>
      <c r="E22" s="224"/>
      <c r="F22" s="224"/>
      <c r="G22" s="224"/>
      <c r="H22" s="224"/>
      <c r="I22" s="224"/>
      <c r="J22" s="224"/>
      <c r="K22" s="224"/>
      <c r="L22" s="224"/>
      <c r="M22" s="224"/>
      <c r="N22" s="224"/>
      <c r="O22" s="224"/>
      <c r="P22" s="224"/>
      <c r="Q22" s="7"/>
      <c r="R22" s="7"/>
      <c r="AF22" s="190"/>
      <c r="AG22" s="190"/>
      <c r="AH22" s="190"/>
      <c r="AI22" s="190"/>
      <c r="AJ22" s="190"/>
      <c r="AK22" s="190"/>
      <c r="AL22" s="190"/>
      <c r="AM22" s="190"/>
      <c r="AN22" s="190"/>
      <c r="AO22" s="190"/>
      <c r="AP22" s="190"/>
      <c r="AQ22" s="190"/>
      <c r="AR22" s="190"/>
      <c r="AS22" s="190"/>
      <c r="AT22" s="190"/>
      <c r="AU22" s="190"/>
      <c r="AV22" s="190"/>
      <c r="AW22" s="190"/>
      <c r="AX22" s="190"/>
      <c r="AY22" s="190"/>
      <c r="AZ22" s="190"/>
      <c r="BA22" s="190"/>
      <c r="BB22" s="190"/>
      <c r="BC22" s="190"/>
      <c r="BD22" s="190"/>
      <c r="BE22" s="190"/>
      <c r="BF22" s="190"/>
      <c r="BG22" s="190"/>
    </row>
    <row r="23" spans="3:59" s="8" customFormat="1" ht="16" customHeight="1" x14ac:dyDescent="0.35">
      <c r="C23" s="224"/>
      <c r="D23" s="224"/>
      <c r="E23" s="224"/>
      <c r="F23" s="224"/>
      <c r="G23" s="224"/>
      <c r="H23" s="224"/>
      <c r="I23" s="224"/>
      <c r="J23" s="224"/>
      <c r="K23" s="224"/>
      <c r="L23" s="224"/>
      <c r="M23" s="224"/>
      <c r="N23" s="224"/>
      <c r="O23" s="224"/>
      <c r="P23" s="224"/>
      <c r="Q23" s="7"/>
      <c r="R23" s="7"/>
      <c r="AF23" s="190"/>
      <c r="AG23" s="190"/>
      <c r="AH23" s="190"/>
      <c r="AI23" s="190"/>
      <c r="AJ23" s="190"/>
      <c r="AK23" s="190"/>
      <c r="AL23" s="190"/>
      <c r="AM23" s="190"/>
      <c r="AN23" s="190"/>
      <c r="AO23" s="190"/>
      <c r="AP23" s="190"/>
      <c r="AQ23" s="190"/>
      <c r="AR23" s="190"/>
      <c r="AS23" s="190"/>
      <c r="AT23" s="190"/>
      <c r="AU23" s="190"/>
      <c r="AV23" s="190"/>
      <c r="AW23" s="190"/>
      <c r="AX23" s="190"/>
      <c r="AY23" s="190"/>
      <c r="AZ23" s="190"/>
      <c r="BA23" s="190"/>
      <c r="BB23" s="190"/>
      <c r="BC23" s="190"/>
      <c r="BD23" s="190"/>
      <c r="BE23" s="190"/>
      <c r="BF23" s="190"/>
      <c r="BG23" s="190"/>
    </row>
    <row r="24" spans="3:59" s="8" customFormat="1" ht="16" customHeight="1" x14ac:dyDescent="0.35">
      <c r="C24" s="454" t="s">
        <v>330</v>
      </c>
      <c r="D24" s="454"/>
      <c r="E24" s="454"/>
      <c r="F24" s="454"/>
      <c r="G24" s="454"/>
      <c r="H24" s="454"/>
      <c r="I24" s="454"/>
      <c r="J24" s="454"/>
      <c r="K24" s="454"/>
      <c r="L24" s="454"/>
      <c r="M24" s="454"/>
      <c r="N24" s="454"/>
      <c r="O24" s="454"/>
      <c r="P24" s="454"/>
      <c r="Q24" s="454"/>
      <c r="R24" s="454"/>
      <c r="AF24" s="190"/>
      <c r="AG24" s="190"/>
      <c r="AH24" s="190"/>
      <c r="AI24" s="190"/>
      <c r="AJ24" s="190"/>
      <c r="AK24" s="190"/>
      <c r="AL24" s="190"/>
      <c r="AM24" s="190"/>
      <c r="AN24" s="190"/>
      <c r="AO24" s="190"/>
      <c r="AP24" s="190"/>
      <c r="AQ24" s="190"/>
      <c r="AR24" s="190"/>
      <c r="AS24" s="190"/>
      <c r="AT24" s="190"/>
      <c r="AU24" s="190"/>
      <c r="AV24" s="190"/>
      <c r="AW24" s="190"/>
      <c r="AX24" s="190"/>
      <c r="AY24" s="190"/>
      <c r="AZ24" s="190"/>
      <c r="BA24" s="190"/>
      <c r="BB24" s="190"/>
      <c r="BC24" s="190"/>
      <c r="BD24" s="190"/>
      <c r="BE24" s="190"/>
      <c r="BF24" s="190"/>
      <c r="BG24" s="190"/>
    </row>
    <row r="25" spans="3:59" s="8" customFormat="1" ht="16" customHeight="1" x14ac:dyDescent="0.35">
      <c r="C25" s="454"/>
      <c r="D25" s="454"/>
      <c r="E25" s="454"/>
      <c r="F25" s="454"/>
      <c r="G25" s="454"/>
      <c r="H25" s="454"/>
      <c r="I25" s="454"/>
      <c r="J25" s="454"/>
      <c r="K25" s="454"/>
      <c r="L25" s="454"/>
      <c r="M25" s="454"/>
      <c r="N25" s="454"/>
      <c r="O25" s="454"/>
      <c r="P25" s="454"/>
      <c r="Q25" s="454"/>
      <c r="R25" s="454"/>
      <c r="AF25" s="190"/>
      <c r="AG25" s="190"/>
      <c r="AH25" s="190"/>
      <c r="AI25" s="190"/>
      <c r="AJ25" s="190"/>
      <c r="AK25" s="190"/>
      <c r="AL25" s="190"/>
      <c r="AM25" s="190"/>
      <c r="AN25" s="190"/>
      <c r="AO25" s="190"/>
      <c r="AP25" s="190"/>
      <c r="AQ25" s="190"/>
      <c r="AR25" s="190"/>
      <c r="AS25" s="190"/>
      <c r="AT25" s="190"/>
      <c r="AU25" s="190"/>
      <c r="AV25" s="190"/>
      <c r="AW25" s="190"/>
      <c r="AX25" s="190"/>
      <c r="AY25" s="190"/>
      <c r="AZ25" s="190"/>
      <c r="BA25" s="190"/>
      <c r="BB25" s="190"/>
      <c r="BC25" s="190"/>
      <c r="BD25" s="190"/>
      <c r="BE25" s="190"/>
      <c r="BF25" s="190"/>
      <c r="BG25" s="190"/>
    </row>
    <row r="26" spans="3:59" s="8" customFormat="1" ht="17.149999999999999" customHeight="1" x14ac:dyDescent="0.35">
      <c r="C26" s="454"/>
      <c r="D26" s="454"/>
      <c r="E26" s="454"/>
      <c r="F26" s="454"/>
      <c r="G26" s="454"/>
      <c r="H26" s="454"/>
      <c r="I26" s="454"/>
      <c r="J26" s="454"/>
      <c r="K26" s="454"/>
      <c r="L26" s="454"/>
      <c r="M26" s="454"/>
      <c r="N26" s="454"/>
      <c r="O26" s="454"/>
      <c r="P26" s="454"/>
      <c r="Q26" s="454"/>
      <c r="R26" s="454"/>
      <c r="AF26" s="190"/>
      <c r="AG26" s="190"/>
      <c r="AH26" s="190"/>
      <c r="AI26" s="190"/>
      <c r="AJ26" s="190"/>
      <c r="AK26" s="190"/>
      <c r="AL26" s="190"/>
      <c r="AM26" s="190"/>
      <c r="AN26" s="190"/>
      <c r="AO26" s="190"/>
      <c r="AP26" s="190"/>
      <c r="AQ26" s="190"/>
      <c r="AR26" s="190"/>
      <c r="AS26" s="190"/>
      <c r="AT26" s="190"/>
      <c r="AU26" s="190"/>
      <c r="AV26" s="190"/>
      <c r="AW26" s="190"/>
      <c r="AX26" s="190"/>
      <c r="AY26" s="190"/>
      <c r="AZ26" s="190"/>
      <c r="BA26" s="190"/>
      <c r="BB26" s="190"/>
      <c r="BC26" s="190"/>
      <c r="BD26" s="190"/>
      <c r="BE26" s="190"/>
      <c r="BF26" s="190"/>
      <c r="BG26" s="190"/>
    </row>
    <row r="27" spans="3:59" s="8" customFormat="1" ht="17.149999999999999" customHeight="1" x14ac:dyDescent="0.35">
      <c r="C27" s="454"/>
      <c r="D27" s="454"/>
      <c r="E27" s="454"/>
      <c r="F27" s="454"/>
      <c r="G27" s="454"/>
      <c r="H27" s="454"/>
      <c r="I27" s="454"/>
      <c r="J27" s="454"/>
      <c r="K27" s="454"/>
      <c r="L27" s="454"/>
      <c r="M27" s="454"/>
      <c r="N27" s="454"/>
      <c r="O27" s="454"/>
      <c r="P27" s="454"/>
      <c r="Q27" s="454"/>
      <c r="R27" s="454"/>
      <c r="AF27" s="190"/>
      <c r="AG27" s="190"/>
      <c r="AH27" s="190"/>
      <c r="AI27" s="190"/>
      <c r="AJ27" s="190"/>
      <c r="AK27" s="190"/>
      <c r="AL27" s="190"/>
      <c r="AM27" s="190"/>
      <c r="AN27" s="190"/>
      <c r="AO27" s="190"/>
      <c r="AP27" s="190"/>
      <c r="AQ27" s="190"/>
      <c r="AR27" s="190"/>
      <c r="AS27" s="190"/>
      <c r="AT27" s="190"/>
      <c r="AU27" s="190"/>
      <c r="AV27" s="190"/>
      <c r="AW27" s="190"/>
      <c r="AX27" s="190"/>
      <c r="AY27" s="190"/>
      <c r="AZ27" s="190"/>
      <c r="BA27" s="190"/>
      <c r="BB27" s="190"/>
      <c r="BC27" s="190"/>
      <c r="BD27" s="190"/>
      <c r="BE27" s="190"/>
      <c r="BF27" s="190"/>
      <c r="BG27" s="190"/>
    </row>
    <row r="28" spans="3:59" s="8" customFormat="1" ht="17.149999999999999" customHeight="1" x14ac:dyDescent="0.35">
      <c r="C28" s="454"/>
      <c r="D28" s="454"/>
      <c r="E28" s="454"/>
      <c r="F28" s="454"/>
      <c r="G28" s="454"/>
      <c r="H28" s="454"/>
      <c r="I28" s="454"/>
      <c r="J28" s="454"/>
      <c r="K28" s="454"/>
      <c r="L28" s="454"/>
      <c r="M28" s="454"/>
      <c r="N28" s="454"/>
      <c r="O28" s="454"/>
      <c r="P28" s="454"/>
      <c r="Q28" s="454"/>
      <c r="R28" s="454"/>
      <c r="AF28" s="190"/>
      <c r="AG28" s="190"/>
      <c r="AH28" s="190"/>
      <c r="AI28" s="190"/>
      <c r="AJ28" s="190"/>
      <c r="AK28" s="190"/>
      <c r="AL28" s="190"/>
      <c r="AM28" s="190"/>
      <c r="AN28" s="190"/>
      <c r="AO28" s="190"/>
      <c r="AP28" s="190"/>
      <c r="AQ28" s="190"/>
      <c r="AR28" s="190"/>
      <c r="AS28" s="190"/>
      <c r="AT28" s="190"/>
      <c r="AU28" s="190"/>
      <c r="AV28" s="190"/>
      <c r="AW28" s="190"/>
      <c r="AX28" s="190"/>
      <c r="AY28" s="190"/>
      <c r="AZ28" s="190"/>
      <c r="BA28" s="190"/>
      <c r="BB28" s="190"/>
      <c r="BC28" s="190"/>
      <c r="BD28" s="190"/>
      <c r="BE28" s="190"/>
      <c r="BF28" s="190"/>
      <c r="BG28" s="190"/>
    </row>
    <row r="29" spans="3:59" s="8" customFormat="1" ht="17.149999999999999" customHeight="1" x14ac:dyDescent="0.35">
      <c r="C29" s="454"/>
      <c r="D29" s="454"/>
      <c r="E29" s="454"/>
      <c r="F29" s="454"/>
      <c r="G29" s="454"/>
      <c r="H29" s="454"/>
      <c r="I29" s="454"/>
      <c r="J29" s="454"/>
      <c r="K29" s="454"/>
      <c r="L29" s="454"/>
      <c r="M29" s="454"/>
      <c r="N29" s="454"/>
      <c r="O29" s="454"/>
      <c r="P29" s="454"/>
      <c r="Q29" s="454"/>
      <c r="R29" s="454"/>
      <c r="AF29" s="190"/>
      <c r="AG29" s="190"/>
      <c r="AH29" s="190"/>
      <c r="AI29" s="190"/>
      <c r="AJ29" s="190"/>
      <c r="AK29" s="190"/>
      <c r="AL29" s="190"/>
      <c r="AM29" s="190"/>
      <c r="AN29" s="190"/>
      <c r="AO29" s="190"/>
      <c r="AP29" s="190"/>
      <c r="AQ29" s="190"/>
      <c r="AR29" s="190"/>
      <c r="AS29" s="190"/>
      <c r="AT29" s="190"/>
      <c r="AU29" s="190"/>
      <c r="AV29" s="190"/>
      <c r="AW29" s="190"/>
      <c r="AX29" s="190"/>
      <c r="AY29" s="190"/>
      <c r="AZ29" s="190"/>
      <c r="BA29" s="190"/>
      <c r="BB29" s="190"/>
      <c r="BC29" s="190"/>
      <c r="BD29" s="190"/>
      <c r="BE29" s="190"/>
      <c r="BF29" s="190"/>
      <c r="BG29" s="190"/>
    </row>
    <row r="30" spans="3:59" s="8" customFormat="1" ht="17.149999999999999" customHeight="1" x14ac:dyDescent="0.35">
      <c r="C30" s="454"/>
      <c r="D30" s="454"/>
      <c r="E30" s="454"/>
      <c r="F30" s="454"/>
      <c r="G30" s="454"/>
      <c r="H30" s="454"/>
      <c r="I30" s="454"/>
      <c r="J30" s="454"/>
      <c r="K30" s="454"/>
      <c r="L30" s="454"/>
      <c r="M30" s="454"/>
      <c r="N30" s="454"/>
      <c r="O30" s="454"/>
      <c r="P30" s="454"/>
      <c r="Q30" s="454"/>
      <c r="R30" s="454"/>
      <c r="AF30" s="190"/>
      <c r="AG30" s="190"/>
      <c r="AH30" s="190"/>
      <c r="AI30" s="190"/>
      <c r="AJ30" s="190"/>
      <c r="AK30" s="190"/>
      <c r="AL30" s="190"/>
      <c r="AM30" s="190"/>
      <c r="AN30" s="190"/>
      <c r="AO30" s="190"/>
      <c r="AP30" s="190"/>
      <c r="AQ30" s="190"/>
      <c r="AR30" s="190"/>
      <c r="AS30" s="190"/>
      <c r="AT30" s="190"/>
      <c r="AU30" s="190"/>
      <c r="AV30" s="190"/>
      <c r="AW30" s="190"/>
      <c r="AX30" s="190"/>
      <c r="AY30" s="190"/>
      <c r="AZ30" s="190"/>
      <c r="BA30" s="190"/>
      <c r="BB30" s="190"/>
      <c r="BC30" s="190"/>
      <c r="BD30" s="190"/>
      <c r="BE30" s="190"/>
      <c r="BF30" s="190"/>
      <c r="BG30" s="190"/>
    </row>
    <row r="31" spans="3:59" s="8" customFormat="1" ht="17.149999999999999" customHeight="1" x14ac:dyDescent="0.35">
      <c r="C31" s="454"/>
      <c r="D31" s="454"/>
      <c r="E31" s="454"/>
      <c r="F31" s="454"/>
      <c r="G31" s="454"/>
      <c r="H31" s="454"/>
      <c r="I31" s="454"/>
      <c r="J31" s="454"/>
      <c r="K31" s="454"/>
      <c r="L31" s="454"/>
      <c r="M31" s="454"/>
      <c r="N31" s="454"/>
      <c r="O31" s="454"/>
      <c r="P31" s="454"/>
      <c r="Q31" s="454"/>
      <c r="R31" s="454"/>
      <c r="AF31" s="190"/>
      <c r="AG31" s="190"/>
      <c r="AH31" s="190"/>
      <c r="AI31" s="190"/>
      <c r="AJ31" s="190"/>
      <c r="AK31" s="190"/>
      <c r="AL31" s="190"/>
      <c r="AM31" s="190"/>
      <c r="AN31" s="190"/>
      <c r="AO31" s="190"/>
      <c r="AP31" s="190"/>
      <c r="AQ31" s="190"/>
      <c r="AR31" s="190"/>
      <c r="AS31" s="190"/>
      <c r="AT31" s="190"/>
      <c r="AU31" s="190"/>
      <c r="AV31" s="190"/>
      <c r="AW31" s="190"/>
      <c r="AX31" s="190"/>
      <c r="AY31" s="190"/>
      <c r="AZ31" s="190"/>
      <c r="BA31" s="190"/>
      <c r="BB31" s="190"/>
      <c r="BC31" s="190"/>
      <c r="BD31" s="190"/>
      <c r="BE31" s="190"/>
      <c r="BF31" s="190"/>
      <c r="BG31" s="190"/>
    </row>
    <row r="32" spans="3:59" s="8" customFormat="1" ht="17.149999999999999" customHeight="1" x14ac:dyDescent="0.35">
      <c r="C32" s="454"/>
      <c r="D32" s="454"/>
      <c r="E32" s="454"/>
      <c r="F32" s="454"/>
      <c r="G32" s="454"/>
      <c r="H32" s="454"/>
      <c r="I32" s="454"/>
      <c r="J32" s="454"/>
      <c r="K32" s="454"/>
      <c r="L32" s="454"/>
      <c r="M32" s="454"/>
      <c r="N32" s="454"/>
      <c r="O32" s="454"/>
      <c r="P32" s="454"/>
      <c r="Q32" s="454"/>
      <c r="R32" s="454"/>
      <c r="AF32" s="190"/>
      <c r="AG32" s="190"/>
      <c r="AH32" s="190"/>
      <c r="AI32" s="190"/>
      <c r="AJ32" s="190"/>
      <c r="AK32" s="190"/>
      <c r="AL32" s="190"/>
      <c r="AM32" s="190"/>
      <c r="AN32" s="190"/>
      <c r="AO32" s="190"/>
      <c r="AP32" s="190"/>
      <c r="AQ32" s="190"/>
      <c r="AR32" s="190"/>
      <c r="AS32" s="190"/>
      <c r="AT32" s="190"/>
      <c r="AU32" s="190"/>
      <c r="AV32" s="190"/>
      <c r="AW32" s="190"/>
      <c r="AX32" s="190"/>
      <c r="AY32" s="190"/>
      <c r="AZ32" s="190"/>
      <c r="BA32" s="190"/>
      <c r="BB32" s="190"/>
      <c r="BC32" s="190"/>
      <c r="BD32" s="190"/>
      <c r="BE32" s="190"/>
      <c r="BF32" s="190"/>
      <c r="BG32" s="190"/>
    </row>
    <row r="33" spans="3:59" s="8" customFormat="1" ht="17.149999999999999" customHeight="1" x14ac:dyDescent="0.35">
      <c r="C33" s="454"/>
      <c r="D33" s="454"/>
      <c r="E33" s="454"/>
      <c r="F33" s="454"/>
      <c r="G33" s="454"/>
      <c r="H33" s="454"/>
      <c r="I33" s="454"/>
      <c r="J33" s="454"/>
      <c r="K33" s="454"/>
      <c r="L33" s="454"/>
      <c r="M33" s="454"/>
      <c r="N33" s="454"/>
      <c r="O33" s="454"/>
      <c r="P33" s="454"/>
      <c r="Q33" s="454"/>
      <c r="R33" s="454"/>
      <c r="AF33" s="190"/>
      <c r="AG33" s="190"/>
      <c r="AH33" s="190"/>
      <c r="AI33" s="190"/>
      <c r="AJ33" s="190"/>
      <c r="AK33" s="190"/>
      <c r="AL33" s="190"/>
      <c r="AM33" s="190"/>
      <c r="AN33" s="190"/>
      <c r="AO33" s="190"/>
      <c r="AP33" s="190"/>
      <c r="AQ33" s="190"/>
      <c r="AR33" s="190"/>
      <c r="AS33" s="190"/>
      <c r="AT33" s="190"/>
      <c r="AU33" s="190"/>
      <c r="AV33" s="190"/>
      <c r="AW33" s="190"/>
      <c r="AX33" s="190"/>
      <c r="AY33" s="190"/>
      <c r="AZ33" s="190"/>
      <c r="BA33" s="190"/>
      <c r="BB33" s="190"/>
      <c r="BC33" s="190"/>
      <c r="BD33" s="190"/>
      <c r="BE33" s="190"/>
      <c r="BF33" s="190"/>
      <c r="BG33" s="190"/>
    </row>
    <row r="34" spans="3:59" ht="16" customHeight="1" x14ac:dyDescent="0.35">
      <c r="C34" s="16"/>
      <c r="D34" s="16"/>
      <c r="E34" s="16"/>
      <c r="F34" s="16"/>
      <c r="G34" s="16"/>
      <c r="H34" s="16"/>
      <c r="I34" s="16"/>
      <c r="J34" s="16"/>
      <c r="K34" s="16"/>
      <c r="L34" s="16"/>
      <c r="M34" s="16"/>
      <c r="N34" s="16"/>
      <c r="O34" s="16"/>
      <c r="P34" s="16"/>
      <c r="Q34" s="16"/>
    </row>
    <row r="35" spans="3:59" ht="16" customHeight="1" x14ac:dyDescent="0.35">
      <c r="C35" s="16"/>
      <c r="D35" s="16"/>
      <c r="E35" s="16"/>
      <c r="F35" s="16"/>
      <c r="G35" s="16"/>
      <c r="H35" s="16"/>
      <c r="I35" s="16"/>
      <c r="J35" s="16"/>
      <c r="K35" s="16"/>
      <c r="L35" s="16"/>
      <c r="M35" s="16"/>
      <c r="N35" s="16"/>
      <c r="O35" s="16"/>
      <c r="P35" s="16"/>
      <c r="Q35" s="16"/>
    </row>
    <row r="98" spans="3:59" ht="16" x14ac:dyDescent="0.4">
      <c r="P98"/>
    </row>
    <row r="107" spans="3:59" s="8" customFormat="1" ht="16" customHeight="1" x14ac:dyDescent="0.35">
      <c r="C107" s="126"/>
      <c r="D107" s="208" t="s">
        <v>331</v>
      </c>
      <c r="E107" s="209"/>
      <c r="F107" s="209"/>
      <c r="G107" s="209"/>
      <c r="H107" s="209"/>
      <c r="I107" s="209"/>
      <c r="J107" s="209"/>
      <c r="K107" s="209"/>
      <c r="L107" s="209"/>
      <c r="M107" s="209"/>
      <c r="N107" s="209"/>
      <c r="O107" s="209"/>
      <c r="P107" s="209"/>
      <c r="Q107" s="209"/>
      <c r="R107" s="126"/>
      <c r="AF107" s="190"/>
      <c r="AG107" s="190"/>
      <c r="AH107" s="190"/>
      <c r="AI107" s="190"/>
      <c r="AJ107" s="190"/>
      <c r="AK107" s="190"/>
      <c r="AL107" s="190"/>
      <c r="AM107" s="190"/>
      <c r="AN107" s="190"/>
      <c r="AO107" s="190"/>
      <c r="AP107" s="190"/>
      <c r="AQ107" s="190"/>
      <c r="AR107" s="190"/>
      <c r="AS107" s="190"/>
      <c r="AT107" s="190"/>
      <c r="AU107" s="190"/>
      <c r="AV107" s="190"/>
      <c r="AW107" s="190"/>
      <c r="AX107" s="190"/>
      <c r="AY107" s="190"/>
      <c r="AZ107" s="190"/>
      <c r="BA107" s="190"/>
      <c r="BB107" s="190"/>
      <c r="BC107" s="190"/>
      <c r="BD107" s="190"/>
      <c r="BE107" s="190"/>
      <c r="BF107" s="190"/>
      <c r="BG107" s="190"/>
    </row>
    <row r="108" spans="3:59" s="8" customFormat="1" ht="16" customHeight="1" x14ac:dyDescent="0.35">
      <c r="C108" s="126"/>
      <c r="D108" s="209"/>
      <c r="E108" s="209"/>
      <c r="F108" s="209"/>
      <c r="G108" s="209"/>
      <c r="H108" s="209"/>
      <c r="I108" s="209"/>
      <c r="J108" s="209"/>
      <c r="K108" s="209"/>
      <c r="L108" s="209"/>
      <c r="M108" s="209"/>
      <c r="N108" s="209"/>
      <c r="O108" s="209"/>
      <c r="P108" s="209"/>
      <c r="Q108" s="209"/>
      <c r="R108" s="126"/>
      <c r="AF108" s="190"/>
      <c r="AG108" s="190"/>
      <c r="AH108" s="190"/>
      <c r="AI108" s="190"/>
      <c r="AJ108" s="190"/>
      <c r="AK108" s="190"/>
      <c r="AL108" s="190"/>
      <c r="AM108" s="190"/>
      <c r="AN108" s="190"/>
      <c r="AO108" s="190"/>
      <c r="AP108" s="190"/>
      <c r="AQ108" s="190"/>
      <c r="AR108" s="190"/>
      <c r="AS108" s="190"/>
      <c r="AT108" s="190"/>
      <c r="AU108" s="190"/>
      <c r="AV108" s="190"/>
      <c r="AW108" s="190"/>
      <c r="AX108" s="190"/>
      <c r="AY108" s="190"/>
      <c r="AZ108" s="190"/>
      <c r="BA108" s="190"/>
      <c r="BB108" s="190"/>
      <c r="BC108" s="190"/>
      <c r="BD108" s="190"/>
      <c r="BE108" s="190"/>
      <c r="BF108" s="190"/>
      <c r="BG108" s="190"/>
    </row>
    <row r="109" spans="3:59" s="8" customFormat="1" ht="16" customHeight="1" x14ac:dyDescent="0.35">
      <c r="C109" s="126"/>
      <c r="D109" s="209"/>
      <c r="E109" s="209"/>
      <c r="F109" s="209"/>
      <c r="G109" s="209"/>
      <c r="H109" s="209"/>
      <c r="I109" s="209"/>
      <c r="J109" s="209"/>
      <c r="K109" s="209"/>
      <c r="L109" s="209"/>
      <c r="M109" s="209"/>
      <c r="N109" s="209"/>
      <c r="O109" s="209"/>
      <c r="P109" s="209"/>
      <c r="Q109" s="209"/>
      <c r="R109" s="126"/>
      <c r="AF109" s="190"/>
      <c r="AG109" s="190"/>
      <c r="AH109" s="190"/>
      <c r="AI109" s="190"/>
      <c r="AJ109" s="190"/>
      <c r="AK109" s="190"/>
      <c r="AL109" s="190"/>
      <c r="AM109" s="190"/>
      <c r="AN109" s="190"/>
      <c r="AO109" s="190"/>
      <c r="AP109" s="190"/>
      <c r="AQ109" s="190"/>
      <c r="AR109" s="190"/>
      <c r="AS109" s="190"/>
      <c r="AT109" s="190"/>
      <c r="AU109" s="190"/>
      <c r="AV109" s="190"/>
      <c r="AW109" s="190"/>
      <c r="AX109" s="190"/>
      <c r="AY109" s="190"/>
      <c r="AZ109" s="190"/>
      <c r="BA109" s="190"/>
      <c r="BB109" s="190"/>
      <c r="BC109" s="190"/>
      <c r="BD109" s="190"/>
      <c r="BE109" s="190"/>
      <c r="BF109" s="190"/>
      <c r="BG109" s="190"/>
    </row>
    <row r="110" spans="3:59" s="8" customFormat="1" ht="16" customHeight="1" x14ac:dyDescent="0.35">
      <c r="C110" s="126"/>
      <c r="D110" s="209"/>
      <c r="E110" s="209"/>
      <c r="F110" s="209"/>
      <c r="G110" s="209"/>
      <c r="H110" s="209"/>
      <c r="I110" s="209"/>
      <c r="J110" s="209"/>
      <c r="K110" s="209"/>
      <c r="L110" s="209"/>
      <c r="M110" s="209"/>
      <c r="N110" s="209"/>
      <c r="O110" s="209"/>
      <c r="P110" s="209"/>
      <c r="Q110" s="209"/>
      <c r="R110" s="126"/>
      <c r="AF110" s="190"/>
      <c r="AG110" s="190"/>
      <c r="AH110" s="190"/>
      <c r="AI110" s="190"/>
      <c r="AJ110" s="190"/>
      <c r="AK110" s="190"/>
      <c r="AL110" s="190"/>
      <c r="AM110" s="190"/>
      <c r="AN110" s="190"/>
      <c r="AO110" s="190"/>
      <c r="AP110" s="190"/>
      <c r="AQ110" s="190"/>
      <c r="AR110" s="190"/>
      <c r="AS110" s="190"/>
      <c r="AT110" s="190"/>
      <c r="AU110" s="190"/>
      <c r="AV110" s="190"/>
      <c r="AW110" s="190"/>
      <c r="AX110" s="190"/>
      <c r="AY110" s="190"/>
      <c r="AZ110" s="190"/>
      <c r="BA110" s="190"/>
      <c r="BB110" s="190"/>
      <c r="BC110" s="190"/>
      <c r="BD110" s="190"/>
      <c r="BE110" s="190"/>
      <c r="BF110" s="190"/>
      <c r="BG110" s="190"/>
    </row>
    <row r="111" spans="3:59" s="8" customFormat="1" ht="16" customHeight="1" x14ac:dyDescent="0.35">
      <c r="C111" s="126"/>
      <c r="D111" s="209"/>
      <c r="E111" s="209"/>
      <c r="F111" s="209"/>
      <c r="G111" s="209"/>
      <c r="H111" s="209"/>
      <c r="I111" s="209"/>
      <c r="J111" s="209"/>
      <c r="K111" s="209"/>
      <c r="L111" s="209"/>
      <c r="M111" s="209"/>
      <c r="N111" s="209"/>
      <c r="O111" s="209"/>
      <c r="P111" s="209"/>
      <c r="Q111" s="209"/>
      <c r="R111" s="126"/>
      <c r="AF111" s="190"/>
      <c r="AG111" s="190"/>
      <c r="AH111" s="190"/>
      <c r="AI111" s="190"/>
      <c r="AJ111" s="190"/>
      <c r="AK111" s="190"/>
      <c r="AL111" s="190"/>
      <c r="AM111" s="190"/>
      <c r="AN111" s="190"/>
      <c r="AO111" s="190"/>
      <c r="AP111" s="190"/>
      <c r="AQ111" s="190"/>
      <c r="AR111" s="190"/>
      <c r="AS111" s="190"/>
      <c r="AT111" s="190"/>
      <c r="AU111" s="190"/>
      <c r="AV111" s="190"/>
      <c r="AW111" s="190"/>
      <c r="AX111" s="190"/>
      <c r="AY111" s="190"/>
      <c r="AZ111" s="190"/>
      <c r="BA111" s="190"/>
      <c r="BB111" s="190"/>
      <c r="BC111" s="190"/>
      <c r="BD111" s="190"/>
      <c r="BE111" s="190"/>
      <c r="BF111" s="190"/>
      <c r="BG111" s="190"/>
    </row>
    <row r="112" spans="3:59" s="8" customFormat="1" ht="16" customHeight="1" x14ac:dyDescent="0.35">
      <c r="C112" s="126"/>
      <c r="D112" s="209"/>
      <c r="E112" s="209"/>
      <c r="F112" s="209"/>
      <c r="G112" s="209"/>
      <c r="H112" s="209"/>
      <c r="I112" s="209"/>
      <c r="J112" s="209"/>
      <c r="K112" s="209"/>
      <c r="L112" s="209"/>
      <c r="M112" s="209"/>
      <c r="N112" s="209"/>
      <c r="O112" s="209"/>
      <c r="P112" s="209"/>
      <c r="Q112" s="209"/>
      <c r="R112" s="126"/>
      <c r="AF112" s="190"/>
      <c r="AG112" s="190"/>
      <c r="AH112" s="190"/>
      <c r="AI112" s="190"/>
      <c r="AJ112" s="190"/>
      <c r="AK112" s="190"/>
      <c r="AL112" s="190"/>
      <c r="AM112" s="190"/>
      <c r="AN112" s="190"/>
      <c r="AO112" s="190"/>
      <c r="AP112" s="190"/>
      <c r="AQ112" s="190"/>
      <c r="AR112" s="190"/>
      <c r="AS112" s="190"/>
      <c r="AT112" s="190"/>
      <c r="AU112" s="190"/>
      <c r="AV112" s="190"/>
      <c r="AW112" s="190"/>
      <c r="AX112" s="190"/>
      <c r="AY112" s="190"/>
      <c r="AZ112" s="190"/>
      <c r="BA112" s="190"/>
      <c r="BB112" s="190"/>
      <c r="BC112" s="190"/>
      <c r="BD112" s="190"/>
      <c r="BE112" s="190"/>
      <c r="BF112" s="190"/>
      <c r="BG112" s="190"/>
    </row>
    <row r="113" spans="3:59" s="8" customFormat="1" ht="16" customHeight="1" x14ac:dyDescent="0.35">
      <c r="C113" s="126"/>
      <c r="D113" s="209"/>
      <c r="E113" s="209"/>
      <c r="F113" s="209"/>
      <c r="G113" s="209"/>
      <c r="H113" s="209"/>
      <c r="I113" s="209"/>
      <c r="J113" s="209"/>
      <c r="K113" s="209"/>
      <c r="L113" s="209"/>
      <c r="M113" s="209"/>
      <c r="N113" s="209"/>
      <c r="O113" s="209"/>
      <c r="P113" s="209"/>
      <c r="Q113" s="209"/>
      <c r="R113" s="126"/>
      <c r="AF113" s="190"/>
      <c r="AG113" s="190"/>
      <c r="AH113" s="190"/>
      <c r="AI113" s="190"/>
      <c r="AJ113" s="190"/>
      <c r="AK113" s="190"/>
      <c r="AL113" s="190"/>
      <c r="AM113" s="190"/>
      <c r="AN113" s="190"/>
      <c r="AO113" s="190"/>
      <c r="AP113" s="190"/>
      <c r="AQ113" s="190"/>
      <c r="AR113" s="190"/>
      <c r="AS113" s="190"/>
      <c r="AT113" s="190"/>
      <c r="AU113" s="190"/>
      <c r="AV113" s="190"/>
      <c r="AW113" s="190"/>
      <c r="AX113" s="190"/>
      <c r="AY113" s="190"/>
      <c r="AZ113" s="190"/>
      <c r="BA113" s="190"/>
      <c r="BB113" s="190"/>
      <c r="BC113" s="190"/>
      <c r="BD113" s="190"/>
      <c r="BE113" s="190"/>
      <c r="BF113" s="190"/>
      <c r="BG113" s="190"/>
    </row>
    <row r="114" spans="3:59" s="8" customFormat="1" ht="16" customHeight="1" x14ac:dyDescent="0.35">
      <c r="C114" s="126"/>
      <c r="D114" s="209"/>
      <c r="E114" s="209"/>
      <c r="F114" s="209"/>
      <c r="G114" s="209"/>
      <c r="H114" s="209"/>
      <c r="I114" s="209"/>
      <c r="J114" s="209"/>
      <c r="K114" s="209"/>
      <c r="L114" s="209"/>
      <c r="M114" s="209"/>
      <c r="N114" s="209"/>
      <c r="O114" s="209"/>
      <c r="P114" s="209"/>
      <c r="Q114" s="209"/>
      <c r="R114" s="126"/>
      <c r="AF114" s="190"/>
      <c r="AG114" s="190"/>
      <c r="AH114" s="190"/>
      <c r="AI114" s="190"/>
      <c r="AJ114" s="190"/>
      <c r="AK114" s="190"/>
      <c r="AL114" s="190"/>
      <c r="AM114" s="190"/>
      <c r="AN114" s="190"/>
      <c r="AO114" s="190"/>
      <c r="AP114" s="190"/>
      <c r="AQ114" s="190"/>
      <c r="AR114" s="190"/>
      <c r="AS114" s="190"/>
      <c r="AT114" s="190"/>
      <c r="AU114" s="190"/>
      <c r="AV114" s="190"/>
      <c r="AW114" s="190"/>
      <c r="AX114" s="190"/>
      <c r="AY114" s="190"/>
      <c r="AZ114" s="190"/>
      <c r="BA114" s="190"/>
      <c r="BB114" s="190"/>
      <c r="BC114" s="190"/>
      <c r="BD114" s="190"/>
      <c r="BE114" s="190"/>
      <c r="BF114" s="190"/>
      <c r="BG114" s="190"/>
    </row>
    <row r="115" spans="3:59" s="8" customFormat="1" ht="16.5" x14ac:dyDescent="0.35">
      <c r="C115" s="126"/>
      <c r="D115" s="209"/>
      <c r="E115" s="209"/>
      <c r="F115" s="209"/>
      <c r="G115" s="209"/>
      <c r="H115" s="209"/>
      <c r="I115" s="209"/>
      <c r="J115" s="209"/>
      <c r="K115" s="209"/>
      <c r="L115" s="209"/>
      <c r="M115" s="209"/>
      <c r="N115" s="209"/>
      <c r="O115" s="209"/>
      <c r="P115" s="209"/>
      <c r="Q115" s="209"/>
      <c r="R115" s="126"/>
      <c r="AF115" s="190"/>
      <c r="AG115" s="190"/>
      <c r="AH115" s="190"/>
      <c r="AI115" s="190"/>
      <c r="AJ115" s="190"/>
      <c r="AK115" s="190"/>
      <c r="AL115" s="190"/>
      <c r="AM115" s="190"/>
      <c r="AN115" s="190"/>
      <c r="AO115" s="190"/>
      <c r="AP115" s="190"/>
      <c r="AQ115" s="190"/>
      <c r="AR115" s="190"/>
      <c r="AS115" s="190"/>
      <c r="AT115" s="190"/>
      <c r="AU115" s="190"/>
      <c r="AV115" s="190"/>
      <c r="AW115" s="190"/>
      <c r="AX115" s="190"/>
      <c r="AY115" s="190"/>
      <c r="AZ115" s="190"/>
      <c r="BA115" s="190"/>
      <c r="BB115" s="190"/>
      <c r="BC115" s="190"/>
      <c r="BD115" s="190"/>
      <c r="BE115" s="190"/>
      <c r="BF115" s="190"/>
      <c r="BG115" s="190"/>
    </row>
    <row r="116" spans="3:59" s="8" customFormat="1" ht="16.5" x14ac:dyDescent="0.35">
      <c r="C116" s="126"/>
      <c r="D116" s="209"/>
      <c r="E116" s="209"/>
      <c r="F116" s="209"/>
      <c r="G116" s="209"/>
      <c r="H116" s="209"/>
      <c r="I116" s="209"/>
      <c r="J116" s="209"/>
      <c r="K116" s="209"/>
      <c r="L116" s="209"/>
      <c r="M116" s="209"/>
      <c r="N116" s="209"/>
      <c r="O116" s="209"/>
      <c r="P116" s="209"/>
      <c r="Q116" s="209"/>
      <c r="R116" s="126"/>
      <c r="AF116" s="190"/>
      <c r="AG116" s="190"/>
      <c r="AH116" s="190"/>
      <c r="AI116" s="190"/>
      <c r="AJ116" s="190"/>
      <c r="AK116" s="190"/>
      <c r="AL116" s="190"/>
      <c r="AM116" s="190"/>
      <c r="AN116" s="190"/>
      <c r="AO116" s="190"/>
      <c r="AP116" s="190"/>
      <c r="AQ116" s="190"/>
      <c r="AR116" s="190"/>
      <c r="AS116" s="190"/>
      <c r="AT116" s="190"/>
      <c r="AU116" s="190"/>
      <c r="AV116" s="190"/>
      <c r="AW116" s="190"/>
      <c r="AX116" s="190"/>
      <c r="AY116" s="190"/>
      <c r="AZ116" s="190"/>
      <c r="BA116" s="190"/>
      <c r="BB116" s="190"/>
      <c r="BC116" s="190"/>
      <c r="BD116" s="190"/>
      <c r="BE116" s="190"/>
      <c r="BF116" s="190"/>
      <c r="BG116" s="190"/>
    </row>
    <row r="117" spans="3:59" s="8" customFormat="1" ht="16" customHeight="1" x14ac:dyDescent="0.35">
      <c r="C117" s="126"/>
      <c r="D117" s="209"/>
      <c r="E117" s="209"/>
      <c r="F117" s="209"/>
      <c r="G117" s="209"/>
      <c r="H117" s="209"/>
      <c r="I117" s="209"/>
      <c r="J117" s="209"/>
      <c r="K117" s="209"/>
      <c r="L117" s="209"/>
      <c r="M117" s="209"/>
      <c r="N117" s="209"/>
      <c r="O117" s="209"/>
      <c r="P117" s="209"/>
      <c r="Q117" s="209"/>
      <c r="R117" s="126"/>
      <c r="AF117" s="190"/>
      <c r="AG117" s="190"/>
      <c r="AH117" s="190"/>
      <c r="AI117" s="190"/>
      <c r="AJ117" s="190"/>
      <c r="AK117" s="190"/>
      <c r="AL117" s="190"/>
      <c r="AM117" s="190"/>
      <c r="AN117" s="190"/>
      <c r="AO117" s="190"/>
      <c r="AP117" s="190"/>
      <c r="AQ117" s="190"/>
      <c r="AR117" s="190"/>
      <c r="AS117" s="190"/>
      <c r="AT117" s="190"/>
      <c r="AU117" s="190"/>
      <c r="AV117" s="190"/>
      <c r="AW117" s="190"/>
      <c r="AX117" s="190"/>
      <c r="AY117" s="190"/>
      <c r="AZ117" s="190"/>
      <c r="BA117" s="190"/>
      <c r="BB117" s="190"/>
      <c r="BC117" s="190"/>
      <c r="BD117" s="190"/>
      <c r="BE117" s="190"/>
      <c r="BF117" s="190"/>
      <c r="BG117" s="190"/>
    </row>
    <row r="118" spans="3:59" s="8" customFormat="1" ht="16" customHeight="1" x14ac:dyDescent="0.35">
      <c r="C118" s="126"/>
      <c r="D118" s="209"/>
      <c r="E118" s="209"/>
      <c r="F118" s="209"/>
      <c r="G118" s="209"/>
      <c r="H118" s="209"/>
      <c r="I118" s="209"/>
      <c r="J118" s="209"/>
      <c r="K118" s="209"/>
      <c r="L118" s="209"/>
      <c r="M118" s="209"/>
      <c r="N118" s="209"/>
      <c r="O118" s="209"/>
      <c r="P118" s="209"/>
      <c r="Q118" s="209"/>
      <c r="R118" s="126"/>
      <c r="AF118" s="190"/>
      <c r="AG118" s="190"/>
      <c r="AH118" s="190"/>
      <c r="AI118" s="190"/>
      <c r="AJ118" s="190"/>
      <c r="AK118" s="190"/>
      <c r="AL118" s="190"/>
      <c r="AM118" s="190"/>
      <c r="AN118" s="190"/>
      <c r="AO118" s="190"/>
      <c r="AP118" s="190"/>
      <c r="AQ118" s="190"/>
      <c r="AR118" s="190"/>
      <c r="AS118" s="190"/>
      <c r="AT118" s="190"/>
      <c r="AU118" s="190"/>
      <c r="AV118" s="190"/>
      <c r="AW118" s="190"/>
      <c r="AX118" s="190"/>
      <c r="AY118" s="190"/>
      <c r="AZ118" s="190"/>
      <c r="BA118" s="190"/>
      <c r="BB118" s="190"/>
      <c r="BC118" s="190"/>
      <c r="BD118" s="190"/>
      <c r="BE118" s="190"/>
      <c r="BF118" s="190"/>
      <c r="BG118" s="190"/>
    </row>
    <row r="119" spans="3:59" s="8" customFormat="1" ht="16" customHeight="1" x14ac:dyDescent="0.35">
      <c r="C119" s="126"/>
      <c r="D119" s="209"/>
      <c r="E119" s="209"/>
      <c r="F119" s="209"/>
      <c r="G119" s="209"/>
      <c r="H119" s="209"/>
      <c r="I119" s="209"/>
      <c r="J119" s="209"/>
      <c r="K119" s="209"/>
      <c r="L119" s="209"/>
      <c r="M119" s="209"/>
      <c r="N119" s="209"/>
      <c r="O119" s="209"/>
      <c r="P119" s="209"/>
      <c r="Q119" s="209"/>
      <c r="R119" s="126"/>
      <c r="AF119" s="190"/>
      <c r="AG119" s="190"/>
      <c r="AH119" s="190"/>
      <c r="AI119" s="190"/>
      <c r="AJ119" s="190"/>
      <c r="AK119" s="190"/>
      <c r="AL119" s="190"/>
      <c r="AM119" s="190"/>
      <c r="AN119" s="190"/>
      <c r="AO119" s="190"/>
      <c r="AP119" s="190"/>
      <c r="AQ119" s="190"/>
      <c r="AR119" s="190"/>
      <c r="AS119" s="190"/>
      <c r="AT119" s="190"/>
      <c r="AU119" s="190"/>
      <c r="AV119" s="190"/>
      <c r="AW119" s="190"/>
      <c r="AX119" s="190"/>
      <c r="AY119" s="190"/>
      <c r="AZ119" s="190"/>
      <c r="BA119" s="190"/>
      <c r="BB119" s="190"/>
      <c r="BC119" s="190"/>
      <c r="BD119" s="190"/>
      <c r="BE119" s="190"/>
      <c r="BF119" s="190"/>
      <c r="BG119" s="190"/>
    </row>
    <row r="120" spans="3:59" s="8" customFormat="1" ht="16" customHeight="1" x14ac:dyDescent="0.35">
      <c r="C120" s="126"/>
      <c r="D120" s="209"/>
      <c r="E120" s="209"/>
      <c r="F120" s="209"/>
      <c r="G120" s="209"/>
      <c r="H120" s="209"/>
      <c r="I120" s="209"/>
      <c r="J120" s="209"/>
      <c r="K120" s="209"/>
      <c r="L120" s="209"/>
      <c r="M120" s="209"/>
      <c r="N120" s="209"/>
      <c r="O120" s="209"/>
      <c r="P120" s="209"/>
      <c r="Q120" s="209"/>
      <c r="R120" s="126"/>
      <c r="AF120" s="190"/>
      <c r="AG120" s="190"/>
      <c r="AH120" s="190"/>
      <c r="AI120" s="190"/>
      <c r="AJ120" s="190"/>
      <c r="AK120" s="190"/>
      <c r="AL120" s="190"/>
      <c r="AM120" s="190"/>
      <c r="AN120" s="190"/>
      <c r="AO120" s="190"/>
      <c r="AP120" s="190"/>
      <c r="AQ120" s="190"/>
      <c r="AR120" s="190"/>
      <c r="AS120" s="190"/>
      <c r="AT120" s="190"/>
      <c r="AU120" s="190"/>
      <c r="AV120" s="190"/>
      <c r="AW120" s="190"/>
      <c r="AX120" s="190"/>
      <c r="AY120" s="190"/>
      <c r="AZ120" s="190"/>
      <c r="BA120" s="190"/>
      <c r="BB120" s="190"/>
      <c r="BC120" s="190"/>
      <c r="BD120" s="190"/>
      <c r="BE120" s="190"/>
      <c r="BF120" s="190"/>
      <c r="BG120" s="190"/>
    </row>
    <row r="121" spans="3:59" s="8" customFormat="1" ht="16" customHeight="1" x14ac:dyDescent="0.35">
      <c r="C121" s="126"/>
      <c r="D121" s="209"/>
      <c r="E121" s="209"/>
      <c r="F121" s="209"/>
      <c r="G121" s="209"/>
      <c r="H121" s="209"/>
      <c r="I121" s="209"/>
      <c r="J121" s="209"/>
      <c r="K121" s="209"/>
      <c r="L121" s="209"/>
      <c r="M121" s="209"/>
      <c r="N121" s="209"/>
      <c r="O121" s="209"/>
      <c r="P121" s="209"/>
      <c r="Q121" s="209"/>
      <c r="R121" s="126"/>
      <c r="AF121" s="190"/>
      <c r="AG121" s="190"/>
      <c r="AH121" s="190"/>
      <c r="AI121" s="190"/>
      <c r="AJ121" s="190"/>
      <c r="AK121" s="190"/>
      <c r="AL121" s="190"/>
      <c r="AM121" s="190"/>
      <c r="AN121" s="190"/>
      <c r="AO121" s="190"/>
      <c r="AP121" s="190"/>
      <c r="AQ121" s="190"/>
      <c r="AR121" s="190"/>
      <c r="AS121" s="190"/>
      <c r="AT121" s="190"/>
      <c r="AU121" s="190"/>
      <c r="AV121" s="190"/>
      <c r="AW121" s="190"/>
      <c r="AX121" s="190"/>
      <c r="AY121" s="190"/>
      <c r="AZ121" s="190"/>
      <c r="BA121" s="190"/>
      <c r="BB121" s="190"/>
      <c r="BC121" s="190"/>
      <c r="BD121" s="190"/>
      <c r="BE121" s="190"/>
      <c r="BF121" s="190"/>
      <c r="BG121" s="190"/>
    </row>
    <row r="122" spans="3:59" s="8" customFormat="1" ht="16" customHeight="1" x14ac:dyDescent="0.35">
      <c r="C122" s="126"/>
      <c r="D122" s="209"/>
      <c r="E122" s="209"/>
      <c r="F122" s="209"/>
      <c r="G122" s="209"/>
      <c r="H122" s="209"/>
      <c r="I122" s="209"/>
      <c r="J122" s="209"/>
      <c r="K122" s="209"/>
      <c r="L122" s="209"/>
      <c r="M122" s="209"/>
      <c r="N122" s="209"/>
      <c r="O122" s="209"/>
      <c r="P122" s="209"/>
      <c r="Q122" s="209"/>
      <c r="R122" s="126"/>
      <c r="AF122" s="190"/>
      <c r="AG122" s="190"/>
      <c r="AH122" s="190"/>
      <c r="AI122" s="190"/>
      <c r="AJ122" s="190"/>
      <c r="AK122" s="190"/>
      <c r="AL122" s="190"/>
      <c r="AM122" s="190"/>
      <c r="AN122" s="190"/>
      <c r="AO122" s="190"/>
      <c r="AP122" s="190"/>
      <c r="AQ122" s="190"/>
      <c r="AR122" s="190"/>
      <c r="AS122" s="190"/>
      <c r="AT122" s="190"/>
      <c r="AU122" s="190"/>
      <c r="AV122" s="190"/>
      <c r="AW122" s="190"/>
      <c r="AX122" s="190"/>
      <c r="AY122" s="190"/>
      <c r="AZ122" s="190"/>
      <c r="BA122" s="190"/>
      <c r="BB122" s="190"/>
      <c r="BC122" s="190"/>
      <c r="BD122" s="190"/>
      <c r="BE122" s="190"/>
      <c r="BF122" s="190"/>
      <c r="BG122" s="190"/>
    </row>
    <row r="123" spans="3:59" s="8" customFormat="1" ht="16" customHeight="1" x14ac:dyDescent="0.35">
      <c r="C123" s="126"/>
      <c r="D123" s="209"/>
      <c r="E123" s="209"/>
      <c r="F123" s="209"/>
      <c r="G123" s="209"/>
      <c r="H123" s="209"/>
      <c r="I123" s="209"/>
      <c r="J123" s="209"/>
      <c r="K123" s="209"/>
      <c r="L123" s="209"/>
      <c r="M123" s="209"/>
      <c r="N123" s="209"/>
      <c r="O123" s="209"/>
      <c r="P123" s="209"/>
      <c r="Q123" s="209"/>
      <c r="R123" s="126"/>
      <c r="AF123" s="190"/>
      <c r="AG123" s="190"/>
      <c r="AH123" s="190"/>
      <c r="AI123" s="190"/>
      <c r="AJ123" s="190"/>
      <c r="AK123" s="190"/>
      <c r="AL123" s="190"/>
      <c r="AM123" s="190"/>
      <c r="AN123" s="190"/>
      <c r="AO123" s="190"/>
      <c r="AP123" s="190"/>
      <c r="AQ123" s="190"/>
      <c r="AR123" s="190"/>
      <c r="AS123" s="190"/>
      <c r="AT123" s="190"/>
      <c r="AU123" s="190"/>
      <c r="AV123" s="190"/>
      <c r="AW123" s="190"/>
      <c r="AX123" s="190"/>
      <c r="AY123" s="190"/>
      <c r="AZ123" s="190"/>
      <c r="BA123" s="190"/>
      <c r="BB123" s="190"/>
      <c r="BC123" s="190"/>
      <c r="BD123" s="190"/>
      <c r="BE123" s="190"/>
      <c r="BF123" s="190"/>
      <c r="BG123" s="190"/>
    </row>
    <row r="124" spans="3:59" s="8" customFormat="1" ht="16" customHeight="1" x14ac:dyDescent="0.35">
      <c r="C124" s="126"/>
      <c r="D124" s="209"/>
      <c r="E124" s="209"/>
      <c r="F124" s="209"/>
      <c r="G124" s="209"/>
      <c r="H124" s="209"/>
      <c r="I124" s="209"/>
      <c r="J124" s="209"/>
      <c r="K124" s="209"/>
      <c r="L124" s="209"/>
      <c r="M124" s="209"/>
      <c r="N124" s="209"/>
      <c r="O124" s="209"/>
      <c r="P124" s="209"/>
      <c r="Q124" s="209"/>
      <c r="R124" s="126"/>
      <c r="AF124" s="190"/>
      <c r="AG124" s="190"/>
      <c r="AH124" s="190"/>
      <c r="AI124" s="190"/>
      <c r="AJ124" s="190"/>
      <c r="AK124" s="190"/>
      <c r="AL124" s="190"/>
      <c r="AM124" s="190"/>
      <c r="AN124" s="190"/>
      <c r="AO124" s="190"/>
      <c r="AP124" s="190"/>
      <c r="AQ124" s="190"/>
      <c r="AR124" s="190"/>
      <c r="AS124" s="190"/>
      <c r="AT124" s="190"/>
      <c r="AU124" s="190"/>
      <c r="AV124" s="190"/>
      <c r="AW124" s="190"/>
      <c r="AX124" s="190"/>
      <c r="AY124" s="190"/>
      <c r="AZ124" s="190"/>
      <c r="BA124" s="190"/>
      <c r="BB124" s="190"/>
      <c r="BC124" s="190"/>
      <c r="BD124" s="190"/>
      <c r="BE124" s="190"/>
      <c r="BF124" s="190"/>
      <c r="BG124" s="190"/>
    </row>
    <row r="125" spans="3:59" s="8" customFormat="1" ht="16" customHeight="1" x14ac:dyDescent="0.35">
      <c r="C125" s="126"/>
      <c r="D125" s="209"/>
      <c r="E125" s="209"/>
      <c r="F125" s="209"/>
      <c r="G125" s="209"/>
      <c r="H125" s="209"/>
      <c r="I125" s="209"/>
      <c r="J125" s="209"/>
      <c r="K125" s="209"/>
      <c r="L125" s="209"/>
      <c r="M125" s="209"/>
      <c r="N125" s="209"/>
      <c r="O125" s="209"/>
      <c r="P125" s="209"/>
      <c r="Q125" s="209"/>
      <c r="R125" s="126"/>
      <c r="AF125" s="190"/>
      <c r="AG125" s="190"/>
      <c r="AH125" s="190"/>
      <c r="AI125" s="190"/>
      <c r="AJ125" s="190"/>
      <c r="AK125" s="190"/>
      <c r="AL125" s="190"/>
      <c r="AM125" s="190"/>
      <c r="AN125" s="190"/>
      <c r="AO125" s="190"/>
      <c r="AP125" s="190"/>
      <c r="AQ125" s="190"/>
      <c r="AR125" s="190"/>
      <c r="AS125" s="190"/>
      <c r="AT125" s="190"/>
      <c r="AU125" s="190"/>
      <c r="AV125" s="190"/>
      <c r="AW125" s="190"/>
      <c r="AX125" s="190"/>
      <c r="AY125" s="190"/>
      <c r="AZ125" s="190"/>
      <c r="BA125" s="190"/>
      <c r="BB125" s="190"/>
      <c r="BC125" s="190"/>
      <c r="BD125" s="190"/>
      <c r="BE125" s="190"/>
      <c r="BF125" s="190"/>
      <c r="BG125" s="190"/>
    </row>
    <row r="126" spans="3:59" s="8" customFormat="1" ht="16" customHeight="1" x14ac:dyDescent="0.35">
      <c r="C126" s="126"/>
      <c r="D126" s="209"/>
      <c r="E126" s="209"/>
      <c r="F126" s="209"/>
      <c r="G126" s="209"/>
      <c r="H126" s="209"/>
      <c r="I126" s="209"/>
      <c r="J126" s="209"/>
      <c r="K126" s="209"/>
      <c r="L126" s="209"/>
      <c r="M126" s="209"/>
      <c r="N126" s="209"/>
      <c r="O126" s="209"/>
      <c r="P126" s="209"/>
      <c r="Q126" s="209"/>
      <c r="R126" s="126"/>
      <c r="AF126" s="190"/>
      <c r="AG126" s="190"/>
      <c r="AH126" s="190"/>
      <c r="AI126" s="190"/>
      <c r="AJ126" s="190"/>
      <c r="AK126" s="190"/>
      <c r="AL126" s="190"/>
      <c r="AM126" s="190"/>
      <c r="AN126" s="190"/>
      <c r="AO126" s="190"/>
      <c r="AP126" s="190"/>
      <c r="AQ126" s="190"/>
      <c r="AR126" s="190"/>
      <c r="AS126" s="190"/>
      <c r="AT126" s="190"/>
      <c r="AU126" s="190"/>
      <c r="AV126" s="190"/>
      <c r="AW126" s="190"/>
      <c r="AX126" s="190"/>
      <c r="AY126" s="190"/>
      <c r="AZ126" s="190"/>
      <c r="BA126" s="190"/>
      <c r="BB126" s="190"/>
      <c r="BC126" s="190"/>
      <c r="BD126" s="190"/>
      <c r="BE126" s="190"/>
      <c r="BF126" s="190"/>
      <c r="BG126" s="190"/>
    </row>
    <row r="127" spans="3:59" s="8" customFormat="1" ht="16" customHeight="1" x14ac:dyDescent="0.35">
      <c r="C127" s="126"/>
      <c r="D127" s="209"/>
      <c r="E127" s="209"/>
      <c r="F127" s="209"/>
      <c r="G127" s="209"/>
      <c r="H127" s="209"/>
      <c r="I127" s="209"/>
      <c r="J127" s="209"/>
      <c r="K127" s="209"/>
      <c r="L127" s="209"/>
      <c r="M127" s="209"/>
      <c r="N127" s="209"/>
      <c r="O127" s="209"/>
      <c r="P127" s="209"/>
      <c r="Q127" s="209"/>
      <c r="R127" s="126"/>
      <c r="AF127" s="190"/>
      <c r="AG127" s="190"/>
      <c r="AH127" s="190"/>
      <c r="AI127" s="190"/>
      <c r="AJ127" s="190"/>
      <c r="AK127" s="190"/>
      <c r="AL127" s="190"/>
      <c r="AM127" s="190"/>
      <c r="AN127" s="190"/>
      <c r="AO127" s="190"/>
      <c r="AP127" s="190"/>
      <c r="AQ127" s="190"/>
      <c r="AR127" s="190"/>
      <c r="AS127" s="190"/>
      <c r="AT127" s="190"/>
      <c r="AU127" s="190"/>
      <c r="AV127" s="190"/>
      <c r="AW127" s="190"/>
      <c r="AX127" s="190"/>
      <c r="AY127" s="190"/>
      <c r="AZ127" s="190"/>
      <c r="BA127" s="190"/>
      <c r="BB127" s="190"/>
      <c r="BC127" s="190"/>
      <c r="BD127" s="190"/>
      <c r="BE127" s="190"/>
      <c r="BF127" s="190"/>
      <c r="BG127" s="190"/>
    </row>
    <row r="128" spans="3:59" s="8" customFormat="1" ht="16" customHeight="1" x14ac:dyDescent="0.35">
      <c r="C128" s="126"/>
      <c r="D128" s="209"/>
      <c r="E128" s="209"/>
      <c r="F128" s="209"/>
      <c r="G128" s="209"/>
      <c r="H128" s="209"/>
      <c r="I128" s="209"/>
      <c r="J128" s="209"/>
      <c r="K128" s="209"/>
      <c r="L128" s="209"/>
      <c r="M128" s="209"/>
      <c r="N128" s="209"/>
      <c r="O128" s="209"/>
      <c r="P128" s="209"/>
      <c r="Q128" s="209"/>
      <c r="R128" s="126"/>
      <c r="AF128" s="190"/>
      <c r="AG128" s="190"/>
      <c r="AH128" s="190"/>
      <c r="AI128" s="190"/>
      <c r="AJ128" s="190"/>
      <c r="AK128" s="190"/>
      <c r="AL128" s="190"/>
      <c r="AM128" s="190"/>
      <c r="AN128" s="190"/>
      <c r="AO128" s="190"/>
      <c r="AP128" s="190"/>
      <c r="AQ128" s="190"/>
      <c r="AR128" s="190"/>
      <c r="AS128" s="190"/>
      <c r="AT128" s="190"/>
      <c r="AU128" s="190"/>
      <c r="AV128" s="190"/>
      <c r="AW128" s="190"/>
      <c r="AX128" s="190"/>
      <c r="AY128" s="190"/>
      <c r="AZ128" s="190"/>
      <c r="BA128" s="190"/>
      <c r="BB128" s="190"/>
      <c r="BC128" s="190"/>
      <c r="BD128" s="190"/>
      <c r="BE128" s="190"/>
      <c r="BF128" s="190"/>
      <c r="BG128" s="190"/>
    </row>
    <row r="129" spans="3:59" s="8" customFormat="1" ht="16.5" x14ac:dyDescent="0.35">
      <c r="C129" s="126"/>
      <c r="D129" s="209"/>
      <c r="E129" s="209"/>
      <c r="F129" s="209"/>
      <c r="G129" s="209"/>
      <c r="H129" s="209"/>
      <c r="I129" s="209"/>
      <c r="J129" s="209"/>
      <c r="K129" s="209"/>
      <c r="L129" s="209"/>
      <c r="M129" s="209"/>
      <c r="N129" s="209"/>
      <c r="O129" s="209"/>
      <c r="P129" s="209"/>
      <c r="Q129" s="209"/>
      <c r="R129" s="126"/>
      <c r="AF129" s="190"/>
      <c r="AG129" s="190"/>
      <c r="AH129" s="190"/>
      <c r="AI129" s="190"/>
      <c r="AJ129" s="190"/>
      <c r="AK129" s="190"/>
      <c r="AL129" s="190"/>
      <c r="AM129" s="190"/>
      <c r="AN129" s="190"/>
      <c r="AO129" s="190"/>
      <c r="AP129" s="190"/>
      <c r="AQ129" s="190"/>
      <c r="AR129" s="190"/>
      <c r="AS129" s="190"/>
      <c r="AT129" s="190"/>
      <c r="AU129" s="190"/>
      <c r="AV129" s="190"/>
      <c r="AW129" s="190"/>
      <c r="AX129" s="190"/>
      <c r="AY129" s="190"/>
      <c r="AZ129" s="190"/>
      <c r="BA129" s="190"/>
      <c r="BB129" s="190"/>
      <c r="BC129" s="190"/>
      <c r="BD129" s="190"/>
      <c r="BE129" s="190"/>
      <c r="BF129" s="190"/>
      <c r="BG129" s="190"/>
    </row>
    <row r="130" spans="3:59" s="8" customFormat="1" ht="16.5" x14ac:dyDescent="0.35">
      <c r="C130" s="126"/>
      <c r="D130" s="209"/>
      <c r="E130" s="209"/>
      <c r="F130" s="209"/>
      <c r="G130" s="209"/>
      <c r="H130" s="209"/>
      <c r="I130" s="209"/>
      <c r="J130" s="209"/>
      <c r="K130" s="209"/>
      <c r="L130" s="209"/>
      <c r="M130" s="209"/>
      <c r="N130" s="209"/>
      <c r="O130" s="209"/>
      <c r="P130" s="209"/>
      <c r="Q130" s="209"/>
      <c r="R130" s="126"/>
      <c r="AF130" s="190"/>
      <c r="AG130" s="190"/>
      <c r="AH130" s="190"/>
      <c r="AI130" s="190"/>
      <c r="AJ130" s="190"/>
      <c r="AK130" s="190"/>
      <c r="AL130" s="190"/>
      <c r="AM130" s="190"/>
      <c r="AN130" s="190"/>
      <c r="AO130" s="190"/>
      <c r="AP130" s="190"/>
      <c r="AQ130" s="190"/>
      <c r="AR130" s="190"/>
      <c r="AS130" s="190"/>
      <c r="AT130" s="190"/>
      <c r="AU130" s="190"/>
      <c r="AV130" s="190"/>
      <c r="AW130" s="190"/>
      <c r="AX130" s="190"/>
      <c r="AY130" s="190"/>
      <c r="AZ130" s="190"/>
      <c r="BA130" s="190"/>
      <c r="BB130" s="190"/>
      <c r="BC130" s="190"/>
      <c r="BD130" s="190"/>
      <c r="BE130" s="190"/>
      <c r="BF130" s="190"/>
      <c r="BG130" s="190"/>
    </row>
    <row r="131" spans="3:59" s="8" customFormat="1" ht="16" customHeight="1" x14ac:dyDescent="0.35">
      <c r="C131" s="126"/>
      <c r="D131" s="209"/>
      <c r="E131" s="209"/>
      <c r="F131" s="209"/>
      <c r="G131" s="209"/>
      <c r="H131" s="209"/>
      <c r="I131" s="209"/>
      <c r="J131" s="209"/>
      <c r="K131" s="209"/>
      <c r="L131" s="209"/>
      <c r="M131" s="209"/>
      <c r="N131" s="209"/>
      <c r="O131" s="209"/>
      <c r="P131" s="209"/>
      <c r="Q131" s="209"/>
      <c r="R131" s="456"/>
      <c r="AF131" s="190"/>
      <c r="AG131" s="190"/>
      <c r="AH131" s="190"/>
      <c r="AI131" s="190"/>
      <c r="AJ131" s="190"/>
      <c r="AK131" s="190"/>
      <c r="AL131" s="190"/>
      <c r="AM131" s="190"/>
      <c r="AN131" s="190"/>
      <c r="AO131" s="190"/>
      <c r="AP131" s="190"/>
      <c r="AQ131" s="190"/>
      <c r="AR131" s="190"/>
      <c r="AS131" s="190"/>
      <c r="AT131" s="190"/>
      <c r="AU131" s="190"/>
      <c r="AV131" s="190"/>
      <c r="AW131" s="190"/>
      <c r="AX131" s="190"/>
      <c r="AY131" s="190"/>
      <c r="AZ131" s="190"/>
      <c r="BA131" s="190"/>
      <c r="BB131" s="190"/>
      <c r="BC131" s="190"/>
      <c r="BD131" s="190"/>
      <c r="BE131" s="190"/>
      <c r="BF131" s="190"/>
      <c r="BG131" s="190"/>
    </row>
    <row r="132" spans="3:59" s="8" customFormat="1" ht="16" customHeight="1" x14ac:dyDescent="0.35">
      <c r="C132" s="126"/>
      <c r="D132" s="209"/>
      <c r="E132" s="209"/>
      <c r="F132" s="209"/>
      <c r="G132" s="209"/>
      <c r="H132" s="209"/>
      <c r="I132" s="209"/>
      <c r="J132" s="209"/>
      <c r="K132" s="209"/>
      <c r="L132" s="209"/>
      <c r="M132" s="209"/>
      <c r="N132" s="209"/>
      <c r="O132" s="209"/>
      <c r="P132" s="209"/>
      <c r="Q132" s="209"/>
      <c r="R132" s="456"/>
      <c r="AF132" s="190"/>
      <c r="AG132" s="190"/>
      <c r="AH132" s="190"/>
      <c r="AI132" s="190"/>
      <c r="AJ132" s="190"/>
      <c r="AK132" s="190"/>
      <c r="AL132" s="190"/>
      <c r="AM132" s="190"/>
      <c r="AN132" s="190"/>
      <c r="AO132" s="190"/>
      <c r="AP132" s="190"/>
      <c r="AQ132" s="190"/>
      <c r="AR132" s="190"/>
      <c r="AS132" s="190"/>
      <c r="AT132" s="190"/>
      <c r="AU132" s="190"/>
      <c r="AV132" s="190"/>
      <c r="AW132" s="190"/>
      <c r="AX132" s="190"/>
      <c r="AY132" s="190"/>
      <c r="AZ132" s="190"/>
      <c r="BA132" s="190"/>
      <c r="BB132" s="190"/>
      <c r="BC132" s="190"/>
      <c r="BD132" s="190"/>
      <c r="BE132" s="190"/>
      <c r="BF132" s="190"/>
      <c r="BG132" s="190"/>
    </row>
    <row r="133" spans="3:59" s="8" customFormat="1" ht="16" customHeight="1" x14ac:dyDescent="0.35">
      <c r="C133" s="126"/>
      <c r="D133" s="209"/>
      <c r="E133" s="209"/>
      <c r="F133" s="209"/>
      <c r="G133" s="209"/>
      <c r="H133" s="209"/>
      <c r="I133" s="209"/>
      <c r="J133" s="209"/>
      <c r="K133" s="209"/>
      <c r="L133" s="209"/>
      <c r="M133" s="209"/>
      <c r="N133" s="209"/>
      <c r="O133" s="209"/>
      <c r="P133" s="209"/>
      <c r="Q133" s="209"/>
      <c r="R133" s="126"/>
      <c r="AF133" s="190"/>
      <c r="AG133" s="190"/>
      <c r="AH133" s="190"/>
      <c r="AI133" s="190"/>
      <c r="AJ133" s="190"/>
      <c r="AK133" s="190"/>
      <c r="AL133" s="190"/>
      <c r="AM133" s="190"/>
      <c r="AN133" s="190"/>
      <c r="AO133" s="190"/>
      <c r="AP133" s="190"/>
      <c r="AQ133" s="190"/>
      <c r="AR133" s="190"/>
      <c r="AS133" s="190"/>
      <c r="AT133" s="190"/>
      <c r="AU133" s="190"/>
      <c r="AV133" s="190"/>
      <c r="AW133" s="190"/>
      <c r="AX133" s="190"/>
      <c r="AY133" s="190"/>
      <c r="AZ133" s="190"/>
      <c r="BA133" s="190"/>
      <c r="BB133" s="190"/>
      <c r="BC133" s="190"/>
      <c r="BD133" s="190"/>
      <c r="BE133" s="190"/>
      <c r="BF133" s="190"/>
      <c r="BG133" s="190"/>
    </row>
    <row r="134" spans="3:59" s="8" customFormat="1" ht="16.5" x14ac:dyDescent="0.35">
      <c r="C134" s="126"/>
      <c r="D134" s="209"/>
      <c r="E134" s="209"/>
      <c r="F134" s="209"/>
      <c r="G134" s="209"/>
      <c r="H134" s="209"/>
      <c r="I134" s="209"/>
      <c r="J134" s="209"/>
      <c r="K134" s="209"/>
      <c r="L134" s="209"/>
      <c r="M134" s="209"/>
      <c r="N134" s="209"/>
      <c r="O134" s="209"/>
      <c r="P134" s="209"/>
      <c r="Q134" s="209"/>
      <c r="R134" s="126"/>
      <c r="AF134" s="190"/>
      <c r="AG134" s="190"/>
      <c r="AH134" s="190"/>
      <c r="AI134" s="190"/>
      <c r="AJ134" s="190"/>
      <c r="AK134" s="190"/>
      <c r="AL134" s="190"/>
      <c r="AM134" s="190"/>
      <c r="AN134" s="190"/>
      <c r="AO134" s="190"/>
      <c r="AP134" s="190"/>
      <c r="AQ134" s="190"/>
      <c r="AR134" s="190"/>
      <c r="AS134" s="190"/>
      <c r="AT134" s="190"/>
      <c r="AU134" s="190"/>
      <c r="AV134" s="190"/>
      <c r="AW134" s="190"/>
      <c r="AX134" s="190"/>
      <c r="AY134" s="190"/>
      <c r="AZ134" s="190"/>
      <c r="BA134" s="190"/>
      <c r="BB134" s="190"/>
      <c r="BC134" s="190"/>
      <c r="BD134" s="190"/>
      <c r="BE134" s="190"/>
      <c r="BF134" s="190"/>
      <c r="BG134" s="190"/>
    </row>
    <row r="135" spans="3:59" s="8" customFormat="1" ht="16.5" x14ac:dyDescent="0.35">
      <c r="C135" s="126"/>
      <c r="D135" s="209"/>
      <c r="E135" s="209"/>
      <c r="F135" s="209"/>
      <c r="G135" s="209"/>
      <c r="H135" s="209"/>
      <c r="I135" s="209"/>
      <c r="J135" s="209"/>
      <c r="K135" s="209"/>
      <c r="L135" s="209"/>
      <c r="M135" s="209"/>
      <c r="N135" s="209"/>
      <c r="O135" s="209"/>
      <c r="P135" s="209"/>
      <c r="Q135" s="209"/>
      <c r="R135" s="126"/>
      <c r="AF135" s="190"/>
      <c r="AG135" s="190"/>
      <c r="AH135" s="190"/>
      <c r="AI135" s="190"/>
      <c r="AJ135" s="190"/>
      <c r="AK135" s="190"/>
      <c r="AL135" s="190"/>
      <c r="AM135" s="190"/>
      <c r="AN135" s="190"/>
      <c r="AO135" s="190"/>
      <c r="AP135" s="190"/>
      <c r="AQ135" s="190"/>
      <c r="AR135" s="190"/>
      <c r="AS135" s="190"/>
      <c r="AT135" s="190"/>
      <c r="AU135" s="190"/>
      <c r="AV135" s="190"/>
      <c r="AW135" s="190"/>
      <c r="AX135" s="190"/>
      <c r="AY135" s="190"/>
      <c r="AZ135" s="190"/>
      <c r="BA135" s="190"/>
      <c r="BB135" s="190"/>
      <c r="BC135" s="190"/>
      <c r="BD135" s="190"/>
      <c r="BE135" s="190"/>
      <c r="BF135" s="190"/>
      <c r="BG135" s="190"/>
    </row>
    <row r="136" spans="3:59" s="8" customFormat="1" ht="16" customHeight="1" x14ac:dyDescent="0.35">
      <c r="C136" s="126"/>
      <c r="D136" s="209"/>
      <c r="E136" s="209"/>
      <c r="F136" s="209"/>
      <c r="G136" s="209"/>
      <c r="H136" s="209"/>
      <c r="I136" s="209"/>
      <c r="J136" s="209"/>
      <c r="K136" s="209"/>
      <c r="L136" s="209"/>
      <c r="M136" s="209"/>
      <c r="N136" s="209"/>
      <c r="O136" s="209"/>
      <c r="P136" s="209"/>
      <c r="Q136" s="209"/>
      <c r="R136" s="126"/>
      <c r="AF136" s="190"/>
      <c r="AG136" s="190"/>
      <c r="AH136" s="190"/>
      <c r="AI136" s="190"/>
      <c r="AJ136" s="190"/>
      <c r="AK136" s="190"/>
      <c r="AL136" s="190"/>
      <c r="AM136" s="190"/>
      <c r="AN136" s="190"/>
      <c r="AO136" s="190"/>
      <c r="AP136" s="190"/>
      <c r="AQ136" s="190"/>
      <c r="AR136" s="190"/>
      <c r="AS136" s="190"/>
      <c r="AT136" s="190"/>
      <c r="AU136" s="190"/>
      <c r="AV136" s="190"/>
      <c r="AW136" s="190"/>
      <c r="AX136" s="190"/>
      <c r="AY136" s="190"/>
      <c r="AZ136" s="190"/>
      <c r="BA136" s="190"/>
      <c r="BB136" s="190"/>
      <c r="BC136" s="190"/>
      <c r="BD136" s="190"/>
      <c r="BE136" s="190"/>
      <c r="BF136" s="190"/>
      <c r="BG136" s="190"/>
    </row>
    <row r="137" spans="3:59" s="8" customFormat="1" ht="16" customHeight="1" x14ac:dyDescent="0.35">
      <c r="C137" s="126"/>
      <c r="D137" s="209"/>
      <c r="E137" s="209"/>
      <c r="F137" s="209"/>
      <c r="G137" s="209"/>
      <c r="H137" s="209"/>
      <c r="I137" s="209"/>
      <c r="J137" s="209"/>
      <c r="K137" s="209"/>
      <c r="L137" s="209"/>
      <c r="M137" s="209"/>
      <c r="N137" s="209"/>
      <c r="O137" s="209"/>
      <c r="P137" s="209"/>
      <c r="Q137" s="209"/>
      <c r="R137" s="126"/>
      <c r="AF137" s="190"/>
      <c r="AG137" s="190"/>
      <c r="AH137" s="190"/>
      <c r="AI137" s="190"/>
      <c r="AJ137" s="190"/>
      <c r="AK137" s="190"/>
      <c r="AL137" s="190"/>
      <c r="AM137" s="190"/>
      <c r="AN137" s="190"/>
      <c r="AO137" s="190"/>
      <c r="AP137" s="190"/>
      <c r="AQ137" s="190"/>
      <c r="AR137" s="190"/>
      <c r="AS137" s="190"/>
      <c r="AT137" s="190"/>
      <c r="AU137" s="190"/>
      <c r="AV137" s="190"/>
      <c r="AW137" s="190"/>
      <c r="AX137" s="190"/>
      <c r="AY137" s="190"/>
      <c r="AZ137" s="190"/>
      <c r="BA137" s="190"/>
      <c r="BB137" s="190"/>
      <c r="BC137" s="190"/>
      <c r="BD137" s="190"/>
      <c r="BE137" s="190"/>
      <c r="BF137" s="190"/>
      <c r="BG137" s="190"/>
    </row>
    <row r="138" spans="3:59" s="8" customFormat="1" ht="16" customHeight="1" x14ac:dyDescent="0.35">
      <c r="C138" s="9"/>
      <c r="D138" s="209"/>
      <c r="E138" s="209"/>
      <c r="F138" s="209"/>
      <c r="G138" s="209"/>
      <c r="H138" s="209"/>
      <c r="I138" s="209"/>
      <c r="J138" s="209"/>
      <c r="K138" s="209"/>
      <c r="L138" s="209"/>
      <c r="M138" s="209"/>
      <c r="N138" s="209"/>
      <c r="O138" s="209"/>
      <c r="P138" s="209"/>
      <c r="Q138" s="209"/>
      <c r="R138" s="9"/>
      <c r="AF138" s="190"/>
      <c r="AG138" s="190"/>
      <c r="AH138" s="190"/>
      <c r="AI138" s="190"/>
      <c r="AJ138" s="190"/>
      <c r="AK138" s="190"/>
      <c r="AL138" s="190"/>
      <c r="AM138" s="190"/>
      <c r="AN138" s="190"/>
      <c r="AO138" s="190"/>
      <c r="AP138" s="190"/>
      <c r="AQ138" s="190"/>
      <c r="AR138" s="190"/>
      <c r="AS138" s="190"/>
      <c r="AT138" s="190"/>
      <c r="AU138" s="190"/>
      <c r="AV138" s="190"/>
      <c r="AW138" s="190"/>
      <c r="AX138" s="190"/>
      <c r="AY138" s="190"/>
      <c r="AZ138" s="190"/>
      <c r="BA138" s="190"/>
      <c r="BB138" s="190"/>
      <c r="BC138" s="190"/>
      <c r="BD138" s="190"/>
      <c r="BE138" s="190"/>
      <c r="BF138" s="190"/>
      <c r="BG138" s="190"/>
    </row>
    <row r="139" spans="3:59" s="8" customFormat="1" ht="16" customHeight="1" x14ac:dyDescent="0.35">
      <c r="C139" s="9"/>
      <c r="D139" s="209"/>
      <c r="E139" s="209"/>
      <c r="F139" s="209"/>
      <c r="G139" s="209"/>
      <c r="H139" s="209"/>
      <c r="I139" s="209"/>
      <c r="J139" s="209"/>
      <c r="K139" s="209"/>
      <c r="L139" s="209"/>
      <c r="M139" s="209"/>
      <c r="N139" s="209"/>
      <c r="O139" s="209"/>
      <c r="P139" s="209"/>
      <c r="Q139" s="209"/>
      <c r="R139" s="9"/>
      <c r="AF139" s="190"/>
      <c r="AG139" s="190"/>
      <c r="AH139" s="190"/>
      <c r="AI139" s="190"/>
      <c r="AJ139" s="190"/>
      <c r="AK139" s="190"/>
      <c r="AL139" s="190"/>
      <c r="AM139" s="190"/>
      <c r="AN139" s="190"/>
      <c r="AO139" s="190"/>
      <c r="AP139" s="190"/>
      <c r="AQ139" s="190"/>
      <c r="AR139" s="190"/>
      <c r="AS139" s="190"/>
      <c r="AT139" s="190"/>
      <c r="AU139" s="190"/>
      <c r="AV139" s="190"/>
      <c r="AW139" s="190"/>
      <c r="AX139" s="190"/>
      <c r="AY139" s="190"/>
      <c r="AZ139" s="190"/>
      <c r="BA139" s="190"/>
      <c r="BB139" s="190"/>
      <c r="BC139" s="190"/>
      <c r="BD139" s="190"/>
      <c r="BE139" s="190"/>
      <c r="BF139" s="190"/>
      <c r="BG139" s="190"/>
    </row>
    <row r="140" spans="3:59" s="8" customFormat="1" ht="16" customHeight="1" x14ac:dyDescent="0.35">
      <c r="C140" s="9"/>
      <c r="D140" s="209"/>
      <c r="E140" s="209"/>
      <c r="F140" s="209"/>
      <c r="G140" s="209"/>
      <c r="H140" s="209"/>
      <c r="I140" s="209"/>
      <c r="J140" s="209"/>
      <c r="K140" s="209"/>
      <c r="L140" s="209"/>
      <c r="M140" s="209"/>
      <c r="N140" s="209"/>
      <c r="O140" s="209"/>
      <c r="P140" s="209"/>
      <c r="Q140" s="209"/>
      <c r="R140" s="9"/>
      <c r="AF140" s="190"/>
      <c r="AG140" s="190"/>
      <c r="AH140" s="190"/>
      <c r="AI140" s="190"/>
      <c r="AJ140" s="190"/>
      <c r="AK140" s="190"/>
      <c r="AL140" s="190"/>
      <c r="AM140" s="190"/>
      <c r="AN140" s="190"/>
      <c r="AO140" s="190"/>
      <c r="AP140" s="190"/>
      <c r="AQ140" s="190"/>
      <c r="AR140" s="190"/>
      <c r="AS140" s="190"/>
      <c r="AT140" s="190"/>
      <c r="AU140" s="190"/>
      <c r="AV140" s="190"/>
      <c r="AW140" s="190"/>
      <c r="AX140" s="190"/>
      <c r="AY140" s="190"/>
      <c r="AZ140" s="190"/>
      <c r="BA140" s="190"/>
      <c r="BB140" s="190"/>
      <c r="BC140" s="190"/>
      <c r="BD140" s="190"/>
      <c r="BE140" s="190"/>
      <c r="BF140" s="190"/>
      <c r="BG140" s="190"/>
    </row>
    <row r="141" spans="3:59" s="8" customFormat="1" ht="16" customHeight="1" x14ac:dyDescent="0.35">
      <c r="C141" s="9"/>
      <c r="D141" s="209"/>
      <c r="E141" s="209"/>
      <c r="F141" s="209"/>
      <c r="G141" s="209"/>
      <c r="H141" s="209"/>
      <c r="I141" s="209"/>
      <c r="J141" s="209"/>
      <c r="K141" s="209"/>
      <c r="L141" s="209"/>
      <c r="M141" s="209"/>
      <c r="N141" s="209"/>
      <c r="O141" s="209"/>
      <c r="P141" s="209"/>
      <c r="Q141" s="209"/>
      <c r="R141" s="9"/>
      <c r="AF141" s="190"/>
      <c r="AG141" s="190"/>
      <c r="AH141" s="190"/>
      <c r="AI141" s="190"/>
      <c r="AJ141" s="190"/>
      <c r="AK141" s="190"/>
      <c r="AL141" s="190"/>
      <c r="AM141" s="190"/>
      <c r="AN141" s="190"/>
      <c r="AO141" s="190"/>
      <c r="AP141" s="190"/>
      <c r="AQ141" s="190"/>
      <c r="AR141" s="190"/>
      <c r="AS141" s="190"/>
      <c r="AT141" s="190"/>
      <c r="AU141" s="190"/>
      <c r="AV141" s="190"/>
      <c r="AW141" s="190"/>
      <c r="AX141" s="190"/>
      <c r="AY141" s="190"/>
      <c r="AZ141" s="190"/>
      <c r="BA141" s="190"/>
      <c r="BB141" s="190"/>
      <c r="BC141" s="190"/>
      <c r="BD141" s="190"/>
      <c r="BE141" s="190"/>
      <c r="BF141" s="190"/>
      <c r="BG141" s="190"/>
    </row>
    <row r="142" spans="3:59" s="8" customFormat="1" ht="16" customHeight="1" x14ac:dyDescent="0.35">
      <c r="C142" s="9"/>
      <c r="D142" s="191"/>
      <c r="E142" s="191"/>
      <c r="F142" s="191"/>
      <c r="G142" s="191"/>
      <c r="H142" s="191"/>
      <c r="I142" s="191"/>
      <c r="J142" s="191"/>
      <c r="K142" s="191"/>
      <c r="L142" s="191"/>
      <c r="M142" s="191"/>
      <c r="N142" s="191"/>
      <c r="O142" s="191"/>
      <c r="P142" s="191"/>
      <c r="Q142" s="191"/>
      <c r="R142" s="9"/>
      <c r="AF142" s="190"/>
      <c r="AG142" s="190"/>
      <c r="AH142" s="190"/>
      <c r="AI142" s="190"/>
      <c r="AJ142" s="190"/>
      <c r="AK142" s="190"/>
      <c r="AL142" s="190"/>
      <c r="AM142" s="190"/>
      <c r="AN142" s="190"/>
      <c r="AO142" s="190"/>
      <c r="AP142" s="190"/>
      <c r="AQ142" s="190"/>
      <c r="AR142" s="190"/>
      <c r="AS142" s="190"/>
      <c r="AT142" s="190"/>
      <c r="AU142" s="190"/>
      <c r="AV142" s="190"/>
      <c r="AW142" s="190"/>
      <c r="AX142" s="190"/>
      <c r="AY142" s="190"/>
      <c r="AZ142" s="190"/>
      <c r="BA142" s="190"/>
      <c r="BB142" s="190"/>
      <c r="BC142" s="190"/>
      <c r="BD142" s="190"/>
      <c r="BE142" s="190"/>
      <c r="BF142" s="190"/>
      <c r="BG142" s="190"/>
    </row>
    <row r="143" spans="3:59" s="8" customFormat="1" ht="16" customHeight="1" x14ac:dyDescent="0.35">
      <c r="C143" s="9"/>
      <c r="D143" s="191"/>
      <c r="E143" s="191"/>
      <c r="F143" s="191"/>
      <c r="G143" s="191"/>
      <c r="H143" s="191"/>
      <c r="I143" s="191"/>
      <c r="J143" s="191"/>
      <c r="K143" s="191"/>
      <c r="L143" s="191"/>
      <c r="M143" s="191"/>
      <c r="N143" s="191"/>
      <c r="O143" s="191"/>
      <c r="P143" s="191"/>
      <c r="Q143" s="191"/>
      <c r="R143" s="9"/>
      <c r="AF143" s="190"/>
      <c r="AG143" s="190"/>
      <c r="AH143" s="190"/>
      <c r="AI143" s="190"/>
      <c r="AJ143" s="190"/>
      <c r="AK143" s="190"/>
      <c r="AL143" s="190"/>
      <c r="AM143" s="190"/>
      <c r="AN143" s="190"/>
      <c r="AO143" s="190"/>
      <c r="AP143" s="190"/>
      <c r="AQ143" s="190"/>
      <c r="AR143" s="190"/>
      <c r="AS143" s="190"/>
      <c r="AT143" s="190"/>
      <c r="AU143" s="190"/>
      <c r="AV143" s="190"/>
      <c r="AW143" s="190"/>
      <c r="AX143" s="190"/>
      <c r="AY143" s="190"/>
      <c r="AZ143" s="190"/>
      <c r="BA143" s="190"/>
      <c r="BB143" s="190"/>
      <c r="BC143" s="190"/>
      <c r="BD143" s="190"/>
      <c r="BE143" s="190"/>
      <c r="BF143" s="190"/>
      <c r="BG143" s="190"/>
    </row>
    <row r="144" spans="3:59" s="8" customFormat="1" ht="16" customHeight="1" x14ac:dyDescent="0.35">
      <c r="C144" s="9"/>
      <c r="D144" s="191"/>
      <c r="E144" s="191"/>
      <c r="F144" s="191"/>
      <c r="G144" s="191"/>
      <c r="H144" s="191"/>
      <c r="I144" s="191"/>
      <c r="J144" s="191"/>
      <c r="K144" s="191"/>
      <c r="L144" s="191"/>
      <c r="M144" s="191"/>
      <c r="N144" s="191"/>
      <c r="O144" s="191"/>
      <c r="P144" s="191"/>
      <c r="Q144" s="191"/>
      <c r="R144" s="9"/>
      <c r="AF144" s="190"/>
      <c r="AG144" s="190"/>
      <c r="AH144" s="190"/>
      <c r="AI144" s="190"/>
      <c r="AJ144" s="190"/>
      <c r="AK144" s="190"/>
      <c r="AL144" s="190"/>
      <c r="AM144" s="190"/>
      <c r="AN144" s="190"/>
      <c r="AO144" s="190"/>
      <c r="AP144" s="190"/>
      <c r="AQ144" s="190"/>
      <c r="AR144" s="190"/>
      <c r="AS144" s="190"/>
      <c r="AT144" s="190"/>
      <c r="AU144" s="190"/>
      <c r="AV144" s="190"/>
      <c r="AW144" s="190"/>
      <c r="AX144" s="190"/>
      <c r="AY144" s="190"/>
      <c r="AZ144" s="190"/>
      <c r="BA144" s="190"/>
      <c r="BB144" s="190"/>
      <c r="BC144" s="190"/>
      <c r="BD144" s="190"/>
      <c r="BE144" s="190"/>
      <c r="BF144" s="190"/>
      <c r="BG144" s="190"/>
    </row>
    <row r="145" spans="3:59" s="8" customFormat="1" ht="16" customHeight="1" x14ac:dyDescent="0.35">
      <c r="C145" s="9"/>
      <c r="D145" s="191"/>
      <c r="E145" s="191"/>
      <c r="F145" s="191"/>
      <c r="G145" s="191"/>
      <c r="H145" s="191"/>
      <c r="I145" s="191"/>
      <c r="J145" s="191"/>
      <c r="K145" s="191"/>
      <c r="L145" s="191"/>
      <c r="M145" s="191"/>
      <c r="N145" s="191"/>
      <c r="O145" s="191"/>
      <c r="P145" s="191"/>
      <c r="Q145" s="191"/>
      <c r="R145" s="9"/>
      <c r="AF145" s="190"/>
      <c r="AG145" s="190"/>
      <c r="AH145" s="190"/>
      <c r="AI145" s="190"/>
      <c r="AJ145" s="190"/>
      <c r="AK145" s="190"/>
      <c r="AL145" s="190"/>
      <c r="AM145" s="190"/>
      <c r="AN145" s="190"/>
      <c r="AO145" s="190"/>
      <c r="AP145" s="190"/>
      <c r="AQ145" s="190"/>
      <c r="AR145" s="190"/>
      <c r="AS145" s="190"/>
      <c r="AT145" s="190"/>
      <c r="AU145" s="190"/>
      <c r="AV145" s="190"/>
      <c r="AW145" s="190"/>
      <c r="AX145" s="190"/>
      <c r="AY145" s="190"/>
      <c r="AZ145" s="190"/>
      <c r="BA145" s="190"/>
      <c r="BB145" s="190"/>
      <c r="BC145" s="190"/>
      <c r="BD145" s="190"/>
      <c r="BE145" s="190"/>
      <c r="BF145" s="190"/>
      <c r="BG145" s="190"/>
    </row>
    <row r="146" spans="3:59" s="8" customFormat="1" ht="16" customHeight="1" x14ac:dyDescent="0.35">
      <c r="C146" s="9"/>
      <c r="D146" s="191"/>
      <c r="E146" s="191"/>
      <c r="F146" s="191"/>
      <c r="G146" s="191"/>
      <c r="H146" s="191"/>
      <c r="I146" s="191"/>
      <c r="J146" s="191"/>
      <c r="K146" s="191"/>
      <c r="L146" s="191"/>
      <c r="M146" s="191"/>
      <c r="N146" s="191"/>
      <c r="O146" s="191"/>
      <c r="P146" s="191"/>
      <c r="Q146" s="191"/>
      <c r="R146" s="9"/>
      <c r="AF146" s="190"/>
      <c r="AG146" s="190"/>
      <c r="AH146" s="190"/>
      <c r="AI146" s="190"/>
      <c r="AJ146" s="190"/>
      <c r="AK146" s="190"/>
      <c r="AL146" s="190"/>
      <c r="AM146" s="190"/>
      <c r="AN146" s="190"/>
      <c r="AO146" s="190"/>
      <c r="AP146" s="190"/>
      <c r="AQ146" s="190"/>
      <c r="AR146" s="190"/>
      <c r="AS146" s="190"/>
      <c r="AT146" s="190"/>
      <c r="AU146" s="190"/>
      <c r="AV146" s="190"/>
      <c r="AW146" s="190"/>
      <c r="AX146" s="190"/>
      <c r="AY146" s="190"/>
      <c r="AZ146" s="190"/>
      <c r="BA146" s="190"/>
      <c r="BB146" s="190"/>
      <c r="BC146" s="190"/>
      <c r="BD146" s="190"/>
      <c r="BE146" s="190"/>
      <c r="BF146" s="190"/>
      <c r="BG146" s="190"/>
    </row>
    <row r="147" spans="3:59" s="8" customFormat="1" ht="16" customHeight="1" x14ac:dyDescent="0.35">
      <c r="C147" s="455"/>
      <c r="D147" s="455"/>
      <c r="E147" s="455"/>
      <c r="F147" s="455"/>
      <c r="G147" s="455"/>
      <c r="H147" s="455"/>
      <c r="I147" s="455"/>
      <c r="J147" s="455"/>
      <c r="K147" s="455"/>
      <c r="L147" s="455"/>
      <c r="M147" s="455"/>
      <c r="N147" s="455"/>
      <c r="O147" s="455"/>
      <c r="P147" s="455"/>
      <c r="Q147" s="455"/>
      <c r="R147" s="455"/>
      <c r="AF147" s="190"/>
      <c r="AG147" s="190"/>
      <c r="AH147" s="190"/>
      <c r="AI147" s="190"/>
      <c r="AJ147" s="190"/>
      <c r="AK147" s="190"/>
      <c r="AL147" s="190"/>
      <c r="AM147" s="190"/>
      <c r="AN147" s="190"/>
      <c r="AO147" s="190"/>
      <c r="AP147" s="190"/>
      <c r="AQ147" s="190"/>
      <c r="AR147" s="190"/>
      <c r="AS147" s="190"/>
      <c r="AT147" s="190"/>
      <c r="AU147" s="190"/>
      <c r="AV147" s="190"/>
      <c r="AW147" s="190"/>
      <c r="AX147" s="190"/>
      <c r="AY147" s="190"/>
      <c r="AZ147" s="190"/>
      <c r="BA147" s="190"/>
      <c r="BB147" s="190"/>
      <c r="BC147" s="190"/>
      <c r="BD147" s="190"/>
      <c r="BE147" s="190"/>
      <c r="BF147" s="190"/>
      <c r="BG147" s="190"/>
    </row>
    <row r="148" spans="3:59" s="8" customFormat="1" ht="16" customHeight="1" x14ac:dyDescent="0.35">
      <c r="C148" s="437"/>
      <c r="D148" s="437"/>
      <c r="E148" s="437"/>
      <c r="F148" s="437"/>
      <c r="G148" s="437"/>
      <c r="H148" s="437"/>
      <c r="I148" s="437"/>
      <c r="J148" s="437"/>
      <c r="K148" s="437"/>
      <c r="L148" s="437"/>
      <c r="M148" s="437"/>
      <c r="N148" s="437"/>
      <c r="O148" s="437"/>
      <c r="P148" s="437"/>
      <c r="Q148" s="437"/>
      <c r="R148" s="9"/>
      <c r="AF148" s="190"/>
      <c r="AG148" s="190"/>
      <c r="AH148" s="190"/>
      <c r="AI148" s="190"/>
      <c r="AJ148" s="190"/>
      <c r="AK148" s="190"/>
      <c r="AL148" s="190"/>
      <c r="AM148" s="190"/>
      <c r="AN148" s="190"/>
      <c r="AO148" s="190"/>
      <c r="AP148" s="190"/>
      <c r="AQ148" s="190"/>
      <c r="AR148" s="190"/>
      <c r="AS148" s="190"/>
      <c r="AT148" s="190"/>
      <c r="AU148" s="190"/>
      <c r="AV148" s="190"/>
      <c r="AW148" s="190"/>
      <c r="AX148" s="190"/>
      <c r="AY148" s="190"/>
      <c r="AZ148" s="190"/>
      <c r="BA148" s="190"/>
      <c r="BB148" s="190"/>
      <c r="BC148" s="190"/>
      <c r="BD148" s="190"/>
      <c r="BE148" s="190"/>
      <c r="BF148" s="190"/>
      <c r="BG148" s="190"/>
    </row>
    <row r="149" spans="3:59" s="8" customFormat="1" ht="16" customHeight="1" x14ac:dyDescent="0.35">
      <c r="C149" s="437"/>
      <c r="D149" s="437"/>
      <c r="E149" s="437"/>
      <c r="F149" s="437"/>
      <c r="G149" s="437"/>
      <c r="H149" s="437"/>
      <c r="I149" s="437"/>
      <c r="J149" s="437"/>
      <c r="K149" s="437"/>
      <c r="L149" s="437"/>
      <c r="M149" s="437"/>
      <c r="N149" s="437"/>
      <c r="O149" s="437"/>
      <c r="P149" s="437"/>
      <c r="Q149" s="437"/>
      <c r="R149" s="9"/>
      <c r="AF149" s="190"/>
      <c r="AG149" s="190"/>
      <c r="AH149" s="190"/>
      <c r="AI149" s="190"/>
      <c r="AJ149" s="190"/>
      <c r="AK149" s="190"/>
      <c r="AL149" s="190"/>
      <c r="AM149" s="190"/>
      <c r="AN149" s="190"/>
      <c r="AO149" s="190"/>
      <c r="AP149" s="190"/>
      <c r="AQ149" s="190"/>
      <c r="AR149" s="190"/>
      <c r="AS149" s="190"/>
      <c r="AT149" s="190"/>
      <c r="AU149" s="190"/>
      <c r="AV149" s="190"/>
      <c r="AW149" s="190"/>
      <c r="AX149" s="190"/>
      <c r="AY149" s="190"/>
      <c r="AZ149" s="190"/>
      <c r="BA149" s="190"/>
      <c r="BB149" s="190"/>
      <c r="BC149" s="190"/>
      <c r="BD149" s="190"/>
      <c r="BE149" s="190"/>
      <c r="BF149" s="190"/>
      <c r="BG149" s="190"/>
    </row>
    <row r="150" spans="3:59" s="8" customFormat="1" ht="16" customHeight="1" x14ac:dyDescent="0.35">
      <c r="C150" s="9"/>
      <c r="D150" s="9"/>
      <c r="E150" s="9"/>
      <c r="F150" s="9"/>
      <c r="G150" s="9"/>
      <c r="H150" s="9"/>
      <c r="I150" s="9"/>
      <c r="J150" s="9"/>
      <c r="K150" s="9"/>
      <c r="L150" s="9"/>
      <c r="M150" s="9"/>
      <c r="N150" s="9"/>
      <c r="O150" s="9"/>
      <c r="P150" s="9"/>
      <c r="Q150" s="9"/>
      <c r="R150" s="9"/>
      <c r="AF150" s="190"/>
      <c r="AG150" s="190"/>
      <c r="AH150" s="190"/>
      <c r="AI150" s="190"/>
      <c r="AJ150" s="190"/>
      <c r="AK150" s="190"/>
      <c r="AL150" s="190"/>
      <c r="AM150" s="190"/>
      <c r="AN150" s="190"/>
      <c r="AO150" s="190"/>
      <c r="AP150" s="190"/>
      <c r="AQ150" s="190"/>
      <c r="AR150" s="190"/>
      <c r="AS150" s="190"/>
      <c r="AT150" s="190"/>
      <c r="AU150" s="190"/>
      <c r="AV150" s="190"/>
      <c r="AW150" s="190"/>
      <c r="AX150" s="190"/>
      <c r="AY150" s="190"/>
      <c r="AZ150" s="190"/>
      <c r="BA150" s="190"/>
      <c r="BB150" s="190"/>
      <c r="BC150" s="190"/>
      <c r="BD150" s="190"/>
      <c r="BE150" s="190"/>
      <c r="BF150" s="190"/>
      <c r="BG150" s="190"/>
    </row>
    <row r="151" spans="3:59" s="8" customFormat="1" ht="16" customHeight="1" x14ac:dyDescent="0.35">
      <c r="C151" s="9"/>
      <c r="D151" s="9"/>
      <c r="E151" s="9"/>
      <c r="F151" s="9"/>
      <c r="G151" s="9"/>
      <c r="H151" s="9"/>
      <c r="I151" s="9"/>
      <c r="J151" s="9"/>
      <c r="K151" s="9"/>
      <c r="L151" s="9"/>
      <c r="M151" s="9"/>
      <c r="N151" s="9"/>
      <c r="O151" s="9"/>
      <c r="P151" s="9"/>
      <c r="Q151" s="9"/>
      <c r="R151" s="9"/>
      <c r="AF151" s="190"/>
      <c r="AG151" s="190"/>
      <c r="AH151" s="190"/>
      <c r="AI151" s="190"/>
      <c r="AJ151" s="190"/>
      <c r="AK151" s="190"/>
      <c r="AL151" s="190"/>
      <c r="AM151" s="190"/>
      <c r="AN151" s="190"/>
      <c r="AO151" s="190"/>
      <c r="AP151" s="190"/>
      <c r="AQ151" s="190"/>
      <c r="AR151" s="190"/>
      <c r="AS151" s="190"/>
      <c r="AT151" s="190"/>
      <c r="AU151" s="190"/>
      <c r="AV151" s="190"/>
      <c r="AW151" s="190"/>
      <c r="AX151" s="190"/>
      <c r="AY151" s="190"/>
      <c r="AZ151" s="190"/>
      <c r="BA151" s="190"/>
      <c r="BB151" s="190"/>
      <c r="BC151" s="190"/>
      <c r="BD151" s="190"/>
      <c r="BE151" s="190"/>
      <c r="BF151" s="190"/>
      <c r="BG151" s="190"/>
    </row>
    <row r="152" spans="3:59" s="8" customFormat="1" ht="16" customHeight="1" x14ac:dyDescent="0.35">
      <c r="C152" s="9"/>
      <c r="D152" s="9"/>
      <c r="E152" s="9"/>
      <c r="F152" s="9"/>
      <c r="G152" s="9"/>
      <c r="H152" s="9"/>
      <c r="I152" s="9"/>
      <c r="J152" s="9"/>
      <c r="K152" s="9"/>
      <c r="L152" s="9"/>
      <c r="M152" s="9"/>
      <c r="N152" s="9"/>
      <c r="O152" s="9"/>
      <c r="P152" s="9"/>
      <c r="Q152" s="9"/>
      <c r="R152" s="9"/>
      <c r="AF152" s="190"/>
      <c r="AG152" s="190"/>
      <c r="AH152" s="190"/>
      <c r="AI152" s="190"/>
      <c r="AJ152" s="190"/>
      <c r="AK152" s="190"/>
      <c r="AL152" s="190"/>
      <c r="AM152" s="190"/>
      <c r="AN152" s="190"/>
      <c r="AO152" s="190"/>
      <c r="AP152" s="190"/>
      <c r="AQ152" s="190"/>
      <c r="AR152" s="190"/>
      <c r="AS152" s="190"/>
      <c r="AT152" s="190"/>
      <c r="AU152" s="190"/>
      <c r="AV152" s="190"/>
      <c r="AW152" s="190"/>
      <c r="AX152" s="190"/>
      <c r="AY152" s="190"/>
      <c r="AZ152" s="190"/>
      <c r="BA152" s="190"/>
      <c r="BB152" s="190"/>
      <c r="BC152" s="190"/>
      <c r="BD152" s="190"/>
      <c r="BE152" s="190"/>
      <c r="BF152" s="190"/>
      <c r="BG152" s="190"/>
    </row>
    <row r="153" spans="3:59" s="8" customFormat="1" ht="16" customHeight="1" x14ac:dyDescent="0.35">
      <c r="C153" s="9"/>
      <c r="D153" s="9"/>
      <c r="E153" s="9"/>
      <c r="F153" s="9"/>
      <c r="G153" s="9"/>
      <c r="H153" s="9"/>
      <c r="I153" s="9"/>
      <c r="J153" s="9"/>
      <c r="K153" s="9"/>
      <c r="L153" s="9"/>
      <c r="M153" s="9"/>
      <c r="N153" s="9"/>
      <c r="O153" s="9"/>
      <c r="P153" s="9"/>
      <c r="Q153" s="9"/>
      <c r="R153" s="9"/>
      <c r="AF153" s="190"/>
      <c r="AG153" s="190"/>
      <c r="AH153" s="190"/>
      <c r="AI153" s="190"/>
      <c r="AJ153" s="190"/>
      <c r="AK153" s="190"/>
      <c r="AL153" s="190"/>
      <c r="AM153" s="190"/>
      <c r="AN153" s="190"/>
      <c r="AO153" s="190"/>
      <c r="AP153" s="190"/>
      <c r="AQ153" s="190"/>
      <c r="AR153" s="190"/>
      <c r="AS153" s="190"/>
      <c r="AT153" s="190"/>
      <c r="AU153" s="190"/>
      <c r="AV153" s="190"/>
      <c r="AW153" s="190"/>
      <c r="AX153" s="190"/>
      <c r="AY153" s="190"/>
      <c r="AZ153" s="190"/>
      <c r="BA153" s="190"/>
      <c r="BB153" s="190"/>
      <c r="BC153" s="190"/>
      <c r="BD153" s="190"/>
      <c r="BE153" s="190"/>
      <c r="BF153" s="190"/>
      <c r="BG153" s="190"/>
    </row>
  </sheetData>
  <sheetProtection algorithmName="SHA-512" hashValue="Z5A1R9LHfJd85WxZDV/jU4JcFvgSCul+jQh4dNcVKVJXxYKH5HxXu9uEqb7BQJ+0LEoQ/mZsUDvoedT5iFHVmw==" saltValue="UIdE0Q1+FL9ln2LwynaxfQ==" spinCount="100000" sheet="1" objects="1" scenarios="1" selectLockedCells="1" selectUnlockedCells="1"/>
  <customSheetViews>
    <customSheetView guid="{8D88DD34-EDCF-2545-92E6-3B4294438499}" scale="80" showGridLines="0" topLeftCell="C115">
      <selection activeCell="C120" sqref="C120"/>
      <pageMargins left="0" right="0" top="0" bottom="0" header="0" footer="0"/>
      <pageSetup paperSize="9" orientation="portrait" horizontalDpi="0" verticalDpi="0"/>
    </customSheetView>
  </customSheetViews>
  <mergeCells count="9">
    <mergeCell ref="C7:D8"/>
    <mergeCell ref="C9:P10"/>
    <mergeCell ref="C24:R33"/>
    <mergeCell ref="C147:R147"/>
    <mergeCell ref="C148:Q149"/>
    <mergeCell ref="R131:R132"/>
    <mergeCell ref="C20:D21"/>
    <mergeCell ref="C22:P23"/>
    <mergeCell ref="C11:R19"/>
  </mergeCells>
  <pageMargins left="0.7" right="0.7" top="0.75" bottom="0.75" header="0.3" footer="0.3"/>
  <pageSetup paperSize="9" orientation="portrait" horizontalDpi="0" verticalDpi="0"/>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79E8BD-0BEC-EF40-9670-AD4CD783C4C3}">
  <sheetPr codeName="Planilha17"/>
  <dimension ref="A1:AH48"/>
  <sheetViews>
    <sheetView showGridLines="0" showRowColHeaders="0" zoomScaleNormal="100" workbookViewId="0">
      <selection activeCell="J34" sqref="J34"/>
      <extLst>
        <ext xmlns:xlsdti="http://schemas.microsoft.com/office/spreadsheetml/2023/showDataTypeIcons" uri="{77bfe23e-c014-4d31-8a63-9c772dbf06b6}">
          <xlsdti:showDataTypeIcons visible="0"/>
        </ext>
      </extLst>
    </sheetView>
  </sheetViews>
  <sheetFormatPr defaultColWidth="10.83203125" defaultRowHeight="15.5" x14ac:dyDescent="0.35"/>
  <cols>
    <col min="1" max="2" width="10.83203125" style="8"/>
    <col min="3" max="7" width="10.83203125" style="9"/>
    <col min="8" max="8" width="12.33203125" style="9" customWidth="1"/>
    <col min="9" max="9" width="14.08203125" style="9" customWidth="1"/>
    <col min="10" max="18" width="10.83203125" style="9"/>
    <col min="19" max="34" width="10.83203125" style="8"/>
    <col min="35" max="16384" width="10.83203125" style="9"/>
  </cols>
  <sheetData>
    <row r="1" spans="3:25" x14ac:dyDescent="0.35">
      <c r="C1" s="8"/>
      <c r="D1" s="8"/>
      <c r="E1" s="8"/>
      <c r="F1" s="8"/>
      <c r="G1" s="8"/>
      <c r="H1" s="8"/>
      <c r="I1" s="8"/>
      <c r="J1" s="8"/>
      <c r="K1" s="8"/>
      <c r="L1" s="8"/>
      <c r="M1" s="8"/>
      <c r="N1" s="8"/>
      <c r="O1" s="8"/>
      <c r="P1" s="8"/>
      <c r="Q1" s="8"/>
      <c r="R1" s="8"/>
    </row>
    <row r="2" spans="3:25" x14ac:dyDescent="0.35">
      <c r="C2" s="8"/>
      <c r="D2" s="8"/>
      <c r="E2" s="8"/>
      <c r="F2" s="8"/>
      <c r="G2" s="8"/>
      <c r="H2" s="8"/>
      <c r="I2" s="8"/>
      <c r="J2" s="8"/>
      <c r="K2" s="8"/>
      <c r="L2" s="8"/>
      <c r="M2" s="8"/>
      <c r="N2" s="8"/>
      <c r="O2" s="8"/>
      <c r="P2" s="8"/>
      <c r="Q2" s="8"/>
      <c r="R2" s="8"/>
    </row>
    <row r="3" spans="3:25" x14ac:dyDescent="0.35">
      <c r="C3" s="8"/>
      <c r="D3" s="8"/>
      <c r="E3" s="8"/>
      <c r="F3" s="8"/>
      <c r="G3" s="8"/>
      <c r="H3" s="8"/>
      <c r="I3" s="8"/>
      <c r="J3" s="8"/>
      <c r="K3" s="8"/>
      <c r="L3" s="8"/>
      <c r="M3" s="8"/>
      <c r="N3" s="8"/>
      <c r="O3" s="8"/>
      <c r="P3" s="8"/>
      <c r="Q3" s="8"/>
      <c r="R3" s="8"/>
    </row>
    <row r="4" spans="3:25" x14ac:dyDescent="0.35">
      <c r="C4" s="8"/>
      <c r="D4" s="8"/>
      <c r="E4" s="8"/>
      <c r="F4" s="8"/>
      <c r="G4" s="8"/>
      <c r="H4" s="8"/>
      <c r="I4" s="8"/>
      <c r="J4" s="8"/>
      <c r="K4" s="8"/>
      <c r="L4" s="8"/>
      <c r="M4" s="8"/>
      <c r="N4" s="8"/>
      <c r="O4" s="8"/>
      <c r="P4" s="8"/>
      <c r="Q4" s="8"/>
      <c r="R4" s="8"/>
    </row>
    <row r="5" spans="3:25" x14ac:dyDescent="0.35">
      <c r="C5" s="8"/>
      <c r="D5" s="8"/>
      <c r="E5" s="8"/>
      <c r="F5" s="8"/>
      <c r="G5" s="8"/>
      <c r="H5" s="8"/>
      <c r="I5" s="8"/>
      <c r="J5" s="8"/>
      <c r="K5" s="8"/>
      <c r="L5" s="8"/>
      <c r="M5" s="8"/>
      <c r="N5" s="8"/>
      <c r="O5" s="8"/>
      <c r="P5" s="8"/>
      <c r="Q5" s="8"/>
      <c r="R5" s="8"/>
    </row>
    <row r="6" spans="3:25" x14ac:dyDescent="0.35">
      <c r="C6" s="8"/>
      <c r="D6" s="8"/>
      <c r="E6" s="8"/>
      <c r="F6" s="8"/>
      <c r="G6" s="8"/>
      <c r="H6" s="8"/>
      <c r="I6" s="8"/>
      <c r="J6" s="8"/>
      <c r="K6" s="8"/>
      <c r="L6" s="8"/>
      <c r="M6" s="8"/>
      <c r="N6" s="8"/>
      <c r="O6" s="8"/>
      <c r="P6" s="8"/>
      <c r="Q6" s="8"/>
      <c r="R6" s="8"/>
    </row>
    <row r="7" spans="3:25" x14ac:dyDescent="0.35">
      <c r="C7" s="223" t="s">
        <v>332</v>
      </c>
      <c r="D7" s="223"/>
      <c r="E7" s="7" t="s">
        <v>0</v>
      </c>
      <c r="F7" s="7"/>
      <c r="G7" s="7"/>
      <c r="H7" s="7"/>
      <c r="I7" s="7"/>
      <c r="J7" s="7"/>
      <c r="K7" s="7"/>
      <c r="L7" s="7"/>
      <c r="M7" s="7"/>
      <c r="N7" s="7"/>
      <c r="O7" s="7"/>
      <c r="P7" s="7"/>
      <c r="Q7" s="7"/>
      <c r="R7" s="7"/>
    </row>
    <row r="8" spans="3:25" x14ac:dyDescent="0.35">
      <c r="C8" s="223"/>
      <c r="D8" s="223"/>
      <c r="E8" s="7"/>
      <c r="F8" s="7"/>
      <c r="G8" s="7"/>
      <c r="H8" s="7"/>
      <c r="I8" s="7"/>
      <c r="J8" s="7"/>
      <c r="K8" s="7"/>
      <c r="L8" s="7"/>
      <c r="M8" s="7"/>
      <c r="N8" s="7"/>
      <c r="O8" s="7"/>
      <c r="P8" s="7"/>
      <c r="Q8" s="7"/>
      <c r="R8" s="7"/>
    </row>
    <row r="9" spans="3:25" ht="16" customHeight="1" x14ac:dyDescent="0.35">
      <c r="C9" s="224" t="s">
        <v>333</v>
      </c>
      <c r="D9" s="224"/>
      <c r="E9" s="224"/>
      <c r="F9" s="224"/>
      <c r="G9" s="224"/>
      <c r="H9" s="224"/>
      <c r="I9" s="224"/>
      <c r="J9" s="224"/>
      <c r="K9" s="224"/>
      <c r="L9" s="224"/>
      <c r="M9" s="224"/>
      <c r="N9" s="224"/>
      <c r="O9" s="224"/>
      <c r="P9" s="224"/>
      <c r="Q9" s="7"/>
      <c r="R9" s="7"/>
    </row>
    <row r="10" spans="3:25" ht="16" customHeight="1" x14ac:dyDescent="0.35">
      <c r="C10" s="224"/>
      <c r="D10" s="224"/>
      <c r="E10" s="224"/>
      <c r="F10" s="224"/>
      <c r="G10" s="224"/>
      <c r="H10" s="224"/>
      <c r="I10" s="224"/>
      <c r="J10" s="224"/>
      <c r="K10" s="224"/>
      <c r="L10" s="224"/>
      <c r="M10" s="224"/>
      <c r="N10" s="224"/>
      <c r="O10" s="224"/>
      <c r="P10" s="224"/>
      <c r="Q10" s="7"/>
      <c r="R10" s="7"/>
    </row>
    <row r="11" spans="3:25" ht="16.5" x14ac:dyDescent="0.35">
      <c r="C11" s="206"/>
      <c r="D11" s="13"/>
      <c r="E11" s="13"/>
      <c r="F11" s="13"/>
      <c r="G11" s="14"/>
      <c r="H11" s="14"/>
      <c r="I11" s="14"/>
      <c r="J11" s="14"/>
      <c r="K11" s="14"/>
      <c r="L11" s="14"/>
      <c r="M11" s="14"/>
      <c r="N11" s="14"/>
      <c r="O11" s="14"/>
      <c r="P11" s="14"/>
      <c r="Q11" s="14"/>
      <c r="R11" s="15"/>
    </row>
    <row r="12" spans="3:25" ht="35.25" customHeight="1" x14ac:dyDescent="0.35">
      <c r="C12" s="476" t="s">
        <v>334</v>
      </c>
      <c r="D12" s="476"/>
      <c r="E12" s="476"/>
      <c r="F12" s="476"/>
      <c r="G12" s="476"/>
      <c r="H12" s="476"/>
      <c r="I12" s="476"/>
      <c r="J12" s="154">
        <v>2023</v>
      </c>
      <c r="K12" s="154">
        <v>2024</v>
      </c>
      <c r="L12" s="154">
        <v>2025</v>
      </c>
      <c r="N12" s="16"/>
      <c r="O12" s="16"/>
      <c r="P12" s="16"/>
      <c r="Q12" s="16"/>
      <c r="R12" s="16"/>
      <c r="T12" s="113"/>
      <c r="U12" s="113"/>
      <c r="V12" s="113"/>
      <c r="W12" s="113"/>
      <c r="X12" s="113"/>
      <c r="Y12" s="113"/>
    </row>
    <row r="13" spans="3:25" ht="16" customHeight="1" x14ac:dyDescent="0.35">
      <c r="C13" s="477" t="s">
        <v>335</v>
      </c>
      <c r="D13" s="477"/>
      <c r="E13" s="477"/>
      <c r="F13" s="477"/>
      <c r="G13" s="477"/>
      <c r="H13" s="477"/>
      <c r="I13" s="477"/>
      <c r="J13" s="155">
        <v>0.33</v>
      </c>
      <c r="K13" s="155">
        <v>0.24</v>
      </c>
      <c r="L13" s="155">
        <v>0.4</v>
      </c>
      <c r="N13" s="16"/>
      <c r="O13" s="16"/>
      <c r="P13" s="16"/>
      <c r="Q13" s="16"/>
      <c r="R13" s="16"/>
      <c r="T13" s="113"/>
      <c r="U13" s="114"/>
      <c r="V13" s="114"/>
      <c r="W13" s="114"/>
      <c r="X13" s="114"/>
      <c r="Y13" s="113"/>
    </row>
    <row r="14" spans="3:25" ht="16" customHeight="1" x14ac:dyDescent="0.35">
      <c r="C14" s="477" t="s">
        <v>336</v>
      </c>
      <c r="D14" s="477"/>
      <c r="E14" s="477"/>
      <c r="F14" s="477"/>
      <c r="G14" s="477"/>
      <c r="H14" s="477"/>
      <c r="I14" s="477"/>
      <c r="J14" s="155">
        <v>0.67</v>
      </c>
      <c r="K14" s="155">
        <v>0.76</v>
      </c>
      <c r="L14" s="155">
        <v>0.6</v>
      </c>
      <c r="N14" s="16"/>
      <c r="O14" s="16"/>
      <c r="P14" s="16"/>
      <c r="Q14" s="16"/>
      <c r="R14" s="16"/>
      <c r="T14" s="113"/>
      <c r="U14" s="117"/>
      <c r="V14" s="117">
        <v>2022</v>
      </c>
      <c r="W14" s="117">
        <v>2023</v>
      </c>
      <c r="X14" s="117">
        <v>2024</v>
      </c>
      <c r="Y14" s="113"/>
    </row>
    <row r="15" spans="3:25" ht="17.149999999999999" customHeight="1" x14ac:dyDescent="0.35">
      <c r="C15" s="16"/>
      <c r="D15" s="16"/>
      <c r="E15" s="16"/>
      <c r="F15" s="16"/>
      <c r="G15" s="16"/>
      <c r="H15" s="16"/>
      <c r="I15" s="16"/>
      <c r="J15" s="16"/>
      <c r="K15" s="16"/>
      <c r="L15" s="16"/>
      <c r="M15" s="16"/>
      <c r="N15" s="16"/>
      <c r="O15" s="16"/>
      <c r="P15" s="16"/>
      <c r="Q15" s="16"/>
      <c r="R15" s="16"/>
    </row>
    <row r="16" spans="3:25" ht="17.149999999999999" customHeight="1" x14ac:dyDescent="0.4">
      <c r="C16" s="414" t="s">
        <v>337</v>
      </c>
      <c r="D16" s="414"/>
      <c r="E16" s="414"/>
      <c r="F16" s="414"/>
      <c r="G16" s="414"/>
      <c r="H16" s="414"/>
      <c r="I16" s="414"/>
      <c r="J16" s="414"/>
      <c r="K16" s="414"/>
      <c r="L16" s="414"/>
      <c r="M16" s="192"/>
      <c r="N16" s="192"/>
      <c r="O16"/>
      <c r="P16" s="192"/>
      <c r="Q16" s="192"/>
      <c r="R16" s="192"/>
    </row>
    <row r="17" spans="3:26" ht="17.149999999999999" customHeight="1" x14ac:dyDescent="0.35">
      <c r="C17" s="414"/>
      <c r="D17" s="414"/>
      <c r="E17" s="414"/>
      <c r="F17" s="414"/>
      <c r="G17" s="414"/>
      <c r="H17" s="414"/>
      <c r="I17" s="414"/>
      <c r="J17" s="414"/>
      <c r="K17" s="414"/>
      <c r="L17" s="414"/>
      <c r="M17" s="192"/>
      <c r="N17" s="192"/>
      <c r="O17" s="192"/>
      <c r="P17" s="192"/>
      <c r="Q17" s="192"/>
      <c r="R17" s="192"/>
    </row>
    <row r="18" spans="3:26" ht="17.149999999999999" customHeight="1" x14ac:dyDescent="0.35">
      <c r="C18" s="414"/>
      <c r="D18" s="414"/>
      <c r="E18" s="414"/>
      <c r="F18" s="414"/>
      <c r="G18" s="414"/>
      <c r="H18" s="414"/>
      <c r="I18" s="414"/>
      <c r="J18" s="414"/>
      <c r="K18" s="414"/>
      <c r="L18" s="414"/>
      <c r="M18" s="192"/>
      <c r="N18" s="192"/>
      <c r="O18" s="192"/>
      <c r="P18" s="192"/>
      <c r="Q18" s="192"/>
      <c r="R18" s="192"/>
    </row>
    <row r="19" spans="3:26" ht="17.149999999999999" customHeight="1" x14ac:dyDescent="0.35">
      <c r="C19" s="414"/>
      <c r="D19" s="414"/>
      <c r="E19" s="414"/>
      <c r="F19" s="414"/>
      <c r="G19" s="414"/>
      <c r="H19" s="414"/>
      <c r="I19" s="414"/>
      <c r="J19" s="414"/>
      <c r="K19" s="414"/>
      <c r="L19" s="414"/>
      <c r="M19" s="192"/>
      <c r="N19" s="192"/>
      <c r="O19" s="192"/>
      <c r="P19" s="192"/>
      <c r="Q19" s="192"/>
      <c r="R19" s="192"/>
    </row>
    <row r="20" spans="3:26" ht="16" customHeight="1" x14ac:dyDescent="0.35">
      <c r="C20" s="414"/>
      <c r="D20" s="414"/>
      <c r="E20" s="414"/>
      <c r="F20" s="414"/>
      <c r="G20" s="414"/>
      <c r="H20" s="414"/>
      <c r="I20" s="414"/>
      <c r="J20" s="414"/>
      <c r="K20" s="414"/>
      <c r="L20" s="414"/>
      <c r="M20" s="192"/>
      <c r="N20" s="192"/>
      <c r="O20" s="192"/>
      <c r="P20" s="192"/>
      <c r="Q20" s="192"/>
      <c r="R20" s="192"/>
    </row>
    <row r="21" spans="3:26" ht="16" customHeight="1" x14ac:dyDescent="0.35">
      <c r="C21" s="414"/>
      <c r="D21" s="414"/>
      <c r="E21" s="414"/>
      <c r="F21" s="414"/>
      <c r="G21" s="414"/>
      <c r="H21" s="414"/>
      <c r="I21" s="414"/>
      <c r="J21" s="414"/>
      <c r="K21" s="414"/>
      <c r="L21" s="414"/>
      <c r="M21" s="192"/>
      <c r="N21" s="192"/>
      <c r="O21" s="192"/>
      <c r="P21" s="192"/>
      <c r="Q21" s="192"/>
      <c r="R21" s="192"/>
    </row>
    <row r="22" spans="3:26" ht="16" customHeight="1" x14ac:dyDescent="0.35">
      <c r="C22" s="414"/>
      <c r="D22" s="414"/>
      <c r="E22" s="414"/>
      <c r="F22" s="414"/>
      <c r="G22" s="414"/>
      <c r="H22" s="414"/>
      <c r="I22" s="414"/>
      <c r="J22" s="414"/>
      <c r="K22" s="414"/>
      <c r="L22" s="414"/>
      <c r="M22" s="14"/>
      <c r="N22" s="14"/>
      <c r="O22" s="14"/>
      <c r="P22" s="14"/>
      <c r="Q22" s="14"/>
      <c r="R22" s="14"/>
      <c r="T22" s="113"/>
      <c r="U22" s="113"/>
      <c r="V22" s="113"/>
      <c r="W22" s="113"/>
      <c r="X22" s="113"/>
      <c r="Y22" s="113"/>
    </row>
    <row r="23" spans="3:26" ht="16" customHeight="1" x14ac:dyDescent="0.35">
      <c r="C23" s="16"/>
      <c r="D23" s="16"/>
      <c r="E23" s="16"/>
      <c r="F23" s="16"/>
      <c r="G23" s="16"/>
      <c r="H23" s="16"/>
      <c r="I23" s="16"/>
      <c r="J23" s="16"/>
      <c r="K23" s="16"/>
      <c r="L23" s="16"/>
      <c r="M23" s="16"/>
      <c r="N23" s="16"/>
      <c r="O23" s="16"/>
      <c r="P23" s="16"/>
      <c r="Q23" s="16"/>
      <c r="R23" s="16"/>
      <c r="T23" s="113"/>
      <c r="U23" s="118" t="s">
        <v>335</v>
      </c>
      <c r="V23" s="119">
        <v>0.27</v>
      </c>
      <c r="W23" s="119">
        <v>0.33</v>
      </c>
      <c r="X23" s="119">
        <v>0.24</v>
      </c>
      <c r="Y23" s="113"/>
    </row>
    <row r="24" spans="3:26" ht="16" customHeight="1" x14ac:dyDescent="0.35">
      <c r="C24" s="16"/>
      <c r="D24" s="16"/>
      <c r="E24" s="16"/>
      <c r="F24" s="16"/>
      <c r="G24" s="16"/>
      <c r="H24" s="16"/>
      <c r="I24" s="16"/>
      <c r="J24" s="16"/>
      <c r="K24" s="16"/>
      <c r="L24" s="16"/>
      <c r="M24" s="16"/>
      <c r="N24" s="16"/>
      <c r="O24" s="16"/>
      <c r="P24" s="16"/>
      <c r="Q24" s="16"/>
      <c r="R24" s="16"/>
    </row>
    <row r="25" spans="3:26" ht="16" customHeight="1" x14ac:dyDescent="0.35">
      <c r="C25" s="463" t="s">
        <v>338</v>
      </c>
      <c r="D25" s="463"/>
      <c r="E25" s="463"/>
      <c r="F25" s="463"/>
      <c r="G25" s="7"/>
      <c r="H25" s="7"/>
      <c r="I25" s="7"/>
      <c r="J25" s="7"/>
      <c r="K25" s="7"/>
      <c r="L25" s="7"/>
      <c r="M25" s="7"/>
      <c r="N25" s="7"/>
      <c r="O25" s="7"/>
      <c r="P25" s="7"/>
      <c r="Q25" s="7"/>
      <c r="R25" s="7"/>
    </row>
    <row r="26" spans="3:26" ht="16" customHeight="1" x14ac:dyDescent="0.35">
      <c r="C26" s="463"/>
      <c r="D26" s="463"/>
      <c r="E26" s="463"/>
      <c r="F26" s="463"/>
      <c r="G26" s="7"/>
      <c r="H26" s="7"/>
      <c r="I26" s="7"/>
      <c r="J26" s="7"/>
      <c r="K26" s="7"/>
      <c r="L26" s="7"/>
      <c r="M26" s="7"/>
      <c r="N26" s="7"/>
      <c r="O26" s="7"/>
      <c r="P26" s="7"/>
      <c r="Q26" s="7"/>
      <c r="R26" s="7"/>
    </row>
    <row r="27" spans="3:26" ht="16" customHeight="1" x14ac:dyDescent="0.35">
      <c r="C27" s="224" t="s">
        <v>339</v>
      </c>
      <c r="D27" s="224"/>
      <c r="E27" s="224"/>
      <c r="F27" s="224"/>
      <c r="G27" s="224"/>
      <c r="H27" s="224"/>
      <c r="I27" s="224"/>
      <c r="J27" s="224"/>
      <c r="K27" s="224"/>
      <c r="L27" s="224"/>
      <c r="M27" s="224"/>
      <c r="N27" s="224"/>
      <c r="O27" s="224"/>
      <c r="P27" s="224"/>
      <c r="Q27" s="7"/>
      <c r="R27" s="7"/>
    </row>
    <row r="28" spans="3:26" ht="16" customHeight="1" x14ac:dyDescent="0.35">
      <c r="C28" s="224"/>
      <c r="D28" s="224"/>
      <c r="E28" s="224"/>
      <c r="F28" s="224"/>
      <c r="G28" s="224"/>
      <c r="H28" s="224"/>
      <c r="I28" s="224"/>
      <c r="J28" s="224"/>
      <c r="K28" s="224"/>
      <c r="L28" s="224"/>
      <c r="M28" s="224"/>
      <c r="N28" s="224"/>
      <c r="O28" s="224"/>
      <c r="P28" s="224"/>
      <c r="Q28" s="7"/>
      <c r="R28" s="7"/>
    </row>
    <row r="29" spans="3:26" ht="16" customHeight="1" x14ac:dyDescent="0.35">
      <c r="C29" s="16"/>
      <c r="D29" s="16"/>
      <c r="E29" s="16"/>
      <c r="F29" s="16"/>
      <c r="G29" s="16"/>
      <c r="H29" s="16"/>
      <c r="I29" s="16"/>
      <c r="J29" s="16"/>
      <c r="K29" s="16"/>
      <c r="L29" s="16"/>
      <c r="M29" s="16"/>
      <c r="N29" s="16"/>
      <c r="O29" s="16"/>
      <c r="P29" s="16"/>
      <c r="Q29" s="16"/>
      <c r="R29" s="16"/>
      <c r="U29" s="113"/>
      <c r="V29" s="113"/>
      <c r="W29" s="113"/>
      <c r="X29" s="113"/>
      <c r="Y29" s="113"/>
      <c r="Z29" s="113"/>
    </row>
    <row r="30" spans="3:26" ht="17.149999999999999" customHeight="1" x14ac:dyDescent="0.35">
      <c r="C30" s="464" t="s">
        <v>340</v>
      </c>
      <c r="D30" s="465"/>
      <c r="E30" s="465"/>
      <c r="F30" s="465"/>
      <c r="G30" s="465"/>
      <c r="H30" s="465"/>
      <c r="I30" s="465"/>
      <c r="J30" s="465"/>
      <c r="K30" s="465"/>
      <c r="L30" s="465"/>
      <c r="M30" s="465"/>
      <c r="N30" s="465"/>
      <c r="O30" s="465"/>
      <c r="P30" s="466"/>
    </row>
    <row r="31" spans="3:26" ht="17.149999999999999" customHeight="1" x14ac:dyDescent="0.35">
      <c r="C31" s="467"/>
      <c r="D31" s="468"/>
      <c r="E31" s="468"/>
      <c r="F31" s="468"/>
      <c r="G31" s="468"/>
      <c r="H31" s="468"/>
      <c r="I31" s="468"/>
      <c r="J31" s="468"/>
      <c r="K31" s="468"/>
      <c r="L31" s="468"/>
      <c r="M31" s="468"/>
      <c r="N31" s="468"/>
      <c r="O31" s="468"/>
      <c r="P31" s="469"/>
    </row>
    <row r="32" spans="3:26" ht="16" customHeight="1" x14ac:dyDescent="0.35">
      <c r="C32" s="458" t="s">
        <v>657</v>
      </c>
      <c r="D32" s="455"/>
      <c r="E32" s="455"/>
      <c r="F32" s="455"/>
      <c r="G32" s="455"/>
      <c r="H32" s="455"/>
      <c r="I32" s="455"/>
      <c r="J32" s="455"/>
      <c r="K32" s="455"/>
      <c r="L32" s="455"/>
      <c r="M32" s="455"/>
      <c r="N32" s="455"/>
      <c r="O32" s="455"/>
      <c r="P32" s="459"/>
      <c r="Q32" s="126"/>
      <c r="R32" s="126"/>
    </row>
    <row r="33" spans="3:18" ht="16" customHeight="1" x14ac:dyDescent="0.35">
      <c r="C33" s="460"/>
      <c r="D33" s="461"/>
      <c r="E33" s="461"/>
      <c r="F33" s="461"/>
      <c r="G33" s="461"/>
      <c r="H33" s="461"/>
      <c r="I33" s="461"/>
      <c r="J33" s="461"/>
      <c r="K33" s="461"/>
      <c r="L33" s="461"/>
      <c r="M33" s="461"/>
      <c r="N33" s="461"/>
      <c r="O33" s="461"/>
      <c r="P33" s="462"/>
      <c r="Q33" s="126"/>
      <c r="R33" s="126"/>
    </row>
    <row r="34" spans="3:18" x14ac:dyDescent="0.35">
      <c r="E34" s="210"/>
    </row>
    <row r="35" spans="3:18" ht="17.149999999999999" customHeight="1" x14ac:dyDescent="0.35">
      <c r="C35" s="464" t="s">
        <v>341</v>
      </c>
      <c r="D35" s="465"/>
      <c r="E35" s="465"/>
      <c r="F35" s="465"/>
      <c r="G35" s="465"/>
      <c r="H35" s="465"/>
      <c r="I35" s="465"/>
      <c r="J35" s="465"/>
      <c r="K35" s="465"/>
      <c r="L35" s="465"/>
      <c r="M35" s="465"/>
      <c r="N35" s="465"/>
      <c r="O35" s="465"/>
      <c r="P35" s="466"/>
    </row>
    <row r="36" spans="3:18" ht="17.149999999999999" customHeight="1" x14ac:dyDescent="0.35">
      <c r="C36" s="467"/>
      <c r="D36" s="468"/>
      <c r="E36" s="468"/>
      <c r="F36" s="468"/>
      <c r="G36" s="468"/>
      <c r="H36" s="468"/>
      <c r="I36" s="468"/>
      <c r="J36" s="468"/>
      <c r="K36" s="468"/>
      <c r="L36" s="468"/>
      <c r="M36" s="468"/>
      <c r="N36" s="468"/>
      <c r="O36" s="468"/>
      <c r="P36" s="469"/>
    </row>
    <row r="37" spans="3:18" ht="16" customHeight="1" x14ac:dyDescent="0.35">
      <c r="C37" s="458" t="s">
        <v>342</v>
      </c>
      <c r="D37" s="455"/>
      <c r="E37" s="455"/>
      <c r="F37" s="455"/>
      <c r="G37" s="455"/>
      <c r="H37" s="455"/>
      <c r="I37" s="455"/>
      <c r="J37" s="455"/>
      <c r="K37" s="455"/>
      <c r="L37" s="455"/>
      <c r="M37" s="455"/>
      <c r="N37" s="455"/>
      <c r="O37" s="455"/>
      <c r="P37" s="459"/>
      <c r="Q37" s="126"/>
      <c r="R37" s="126"/>
    </row>
    <row r="38" spans="3:18" ht="16" customHeight="1" x14ac:dyDescent="0.35">
      <c r="C38" s="460"/>
      <c r="D38" s="461"/>
      <c r="E38" s="461"/>
      <c r="F38" s="461"/>
      <c r="G38" s="461"/>
      <c r="H38" s="461"/>
      <c r="I38" s="461"/>
      <c r="J38" s="461"/>
      <c r="K38" s="461"/>
      <c r="L38" s="461"/>
      <c r="M38" s="461"/>
      <c r="N38" s="461"/>
      <c r="O38" s="461"/>
      <c r="P38" s="462"/>
      <c r="Q38" s="126"/>
      <c r="R38" s="126"/>
    </row>
    <row r="40" spans="3:18" ht="17.149999999999999" customHeight="1" x14ac:dyDescent="0.35">
      <c r="C40" s="470" t="s">
        <v>343</v>
      </c>
      <c r="D40" s="471"/>
      <c r="E40" s="471"/>
      <c r="F40" s="471"/>
      <c r="G40" s="471"/>
      <c r="H40" s="471"/>
      <c r="I40" s="471"/>
      <c r="J40" s="471"/>
      <c r="K40" s="471"/>
      <c r="L40" s="471"/>
      <c r="M40" s="471"/>
      <c r="N40" s="471"/>
      <c r="O40" s="471"/>
      <c r="P40" s="472"/>
    </row>
    <row r="41" spans="3:18" ht="17.149999999999999" customHeight="1" x14ac:dyDescent="0.35">
      <c r="C41" s="473"/>
      <c r="D41" s="474"/>
      <c r="E41" s="474"/>
      <c r="F41" s="474"/>
      <c r="G41" s="474"/>
      <c r="H41" s="474"/>
      <c r="I41" s="474"/>
      <c r="J41" s="474"/>
      <c r="K41" s="474"/>
      <c r="L41" s="474"/>
      <c r="M41" s="474"/>
      <c r="N41" s="474"/>
      <c r="O41" s="474"/>
      <c r="P41" s="475"/>
    </row>
    <row r="42" spans="3:18" ht="16" customHeight="1" x14ac:dyDescent="0.35">
      <c r="C42" s="458" t="s">
        <v>342</v>
      </c>
      <c r="D42" s="455"/>
      <c r="E42" s="455"/>
      <c r="F42" s="455"/>
      <c r="G42" s="455"/>
      <c r="H42" s="455"/>
      <c r="I42" s="455"/>
      <c r="J42" s="455"/>
      <c r="K42" s="455"/>
      <c r="L42" s="455"/>
      <c r="M42" s="455"/>
      <c r="N42" s="455"/>
      <c r="O42" s="455"/>
      <c r="P42" s="459"/>
      <c r="Q42" s="126"/>
      <c r="R42" s="126"/>
    </row>
    <row r="43" spans="3:18" ht="16" customHeight="1" x14ac:dyDescent="0.35">
      <c r="C43" s="460"/>
      <c r="D43" s="461"/>
      <c r="E43" s="461"/>
      <c r="F43" s="461"/>
      <c r="G43" s="461"/>
      <c r="H43" s="461"/>
      <c r="I43" s="461"/>
      <c r="J43" s="461"/>
      <c r="K43" s="461"/>
      <c r="L43" s="461"/>
      <c r="M43" s="461"/>
      <c r="N43" s="461"/>
      <c r="O43" s="461"/>
      <c r="P43" s="462"/>
      <c r="Q43" s="126"/>
      <c r="R43" s="126"/>
    </row>
    <row r="45" spans="3:18" ht="17.149999999999999" customHeight="1" x14ac:dyDescent="0.35">
      <c r="C45" s="470" t="s">
        <v>344</v>
      </c>
      <c r="D45" s="471"/>
      <c r="E45" s="471"/>
      <c r="F45" s="471"/>
      <c r="G45" s="471"/>
      <c r="H45" s="471"/>
      <c r="I45" s="471"/>
      <c r="J45" s="471"/>
      <c r="K45" s="471"/>
      <c r="L45" s="471"/>
      <c r="M45" s="471"/>
      <c r="N45" s="471"/>
      <c r="O45" s="471"/>
      <c r="P45" s="472"/>
    </row>
    <row r="46" spans="3:18" ht="17.149999999999999" customHeight="1" x14ac:dyDescent="0.35">
      <c r="C46" s="473"/>
      <c r="D46" s="474"/>
      <c r="E46" s="474"/>
      <c r="F46" s="474"/>
      <c r="G46" s="474"/>
      <c r="H46" s="474"/>
      <c r="I46" s="474"/>
      <c r="J46" s="474"/>
      <c r="K46" s="474"/>
      <c r="L46" s="474"/>
      <c r="M46" s="474"/>
      <c r="N46" s="474"/>
      <c r="O46" s="474"/>
      <c r="P46" s="475"/>
    </row>
    <row r="47" spans="3:18" ht="16" customHeight="1" x14ac:dyDescent="0.35">
      <c r="C47" s="458" t="s">
        <v>345</v>
      </c>
      <c r="D47" s="455"/>
      <c r="E47" s="455"/>
      <c r="F47" s="455"/>
      <c r="G47" s="455"/>
      <c r="H47" s="455"/>
      <c r="I47" s="455"/>
      <c r="J47" s="455"/>
      <c r="K47" s="455"/>
      <c r="L47" s="455"/>
      <c r="M47" s="455"/>
      <c r="N47" s="455"/>
      <c r="O47" s="455"/>
      <c r="P47" s="459"/>
      <c r="Q47" s="126"/>
      <c r="R47" s="126"/>
    </row>
    <row r="48" spans="3:18" ht="16" customHeight="1" x14ac:dyDescent="0.35">
      <c r="C48" s="460"/>
      <c r="D48" s="461"/>
      <c r="E48" s="461"/>
      <c r="F48" s="461"/>
      <c r="G48" s="461"/>
      <c r="H48" s="461"/>
      <c r="I48" s="461"/>
      <c r="J48" s="461"/>
      <c r="K48" s="461"/>
      <c r="L48" s="461"/>
      <c r="M48" s="461"/>
      <c r="N48" s="461"/>
      <c r="O48" s="461"/>
      <c r="P48" s="462"/>
      <c r="Q48" s="126"/>
      <c r="R48" s="126"/>
    </row>
  </sheetData>
  <sheetProtection algorithmName="SHA-512" hashValue="TGFgc56fNyH9e6+QGyK+V7eBKy6vPpsS75t5ohL5slVauqP+V7rQmXf52MPZlP86N9/T6/VvZWaUgfEeAfDbTQ==" saltValue="UJkEx5NL8MZnqJ36/orCvg==" spinCount="100000" sheet="1" objects="1" scenarios="1" selectLockedCells="1" selectUnlockedCells="1"/>
  <customSheetViews>
    <customSheetView guid="{8D88DD34-EDCF-2545-92E6-3B4294438499}" scale="80" showGridLines="0" topLeftCell="A26">
      <selection activeCell="C29" sqref="C29:P30"/>
      <pageMargins left="0" right="0" top="0" bottom="0" header="0" footer="0"/>
    </customSheetView>
  </customSheetViews>
  <mergeCells count="16">
    <mergeCell ref="C16:L22"/>
    <mergeCell ref="C7:D8"/>
    <mergeCell ref="C9:P10"/>
    <mergeCell ref="C12:I12"/>
    <mergeCell ref="C13:I13"/>
    <mergeCell ref="C14:I14"/>
    <mergeCell ref="C47:P48"/>
    <mergeCell ref="C27:P28"/>
    <mergeCell ref="C25:F26"/>
    <mergeCell ref="C30:P31"/>
    <mergeCell ref="C32:P33"/>
    <mergeCell ref="C35:P36"/>
    <mergeCell ref="C40:P41"/>
    <mergeCell ref="C45:P46"/>
    <mergeCell ref="C37:P38"/>
    <mergeCell ref="C42:P43"/>
  </mergeCell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058554-7EF5-C648-938F-9D2D6BB237A2}">
  <sheetPr codeName="Planilha18"/>
  <dimension ref="A1:AG116"/>
  <sheetViews>
    <sheetView showGridLines="0" showRowColHeaders="0" zoomScale="90" zoomScaleNormal="90" workbookViewId="0">
      <selection activeCell="C30" sqref="C30:R34"/>
      <extLst>
        <ext xmlns:xlsdti="http://schemas.microsoft.com/office/spreadsheetml/2023/showDataTypeIcons" uri="{77bfe23e-c014-4d31-8a63-9c772dbf06b6}">
          <xlsdti:showDataTypeIcons visible="0"/>
        </ext>
      </extLst>
    </sheetView>
  </sheetViews>
  <sheetFormatPr defaultColWidth="10.83203125" defaultRowHeight="15.5" x14ac:dyDescent="0.35"/>
  <cols>
    <col min="1" max="2" width="10.83203125" style="8"/>
    <col min="3" max="13" width="10.83203125" style="9"/>
    <col min="14" max="14" width="13.58203125" style="9" bestFit="1" customWidth="1"/>
    <col min="15" max="18" width="10.83203125" style="9"/>
    <col min="19" max="33" width="10.83203125" style="8"/>
    <col min="34" max="16384" width="10.83203125" style="9"/>
  </cols>
  <sheetData>
    <row r="1" spans="3:18" x14ac:dyDescent="0.35">
      <c r="C1" s="8"/>
      <c r="D1" s="8"/>
      <c r="E1" s="8"/>
      <c r="F1" s="8"/>
      <c r="G1" s="8"/>
      <c r="H1" s="8"/>
      <c r="I1" s="8"/>
      <c r="J1" s="8"/>
      <c r="K1" s="8"/>
      <c r="L1" s="8"/>
      <c r="M1" s="8"/>
      <c r="N1" s="8"/>
      <c r="O1" s="8"/>
      <c r="P1" s="8"/>
      <c r="Q1" s="8"/>
      <c r="R1" s="8"/>
    </row>
    <row r="2" spans="3:18" x14ac:dyDescent="0.35">
      <c r="C2" s="8"/>
      <c r="D2" s="8"/>
      <c r="E2" s="8"/>
      <c r="F2" s="8"/>
      <c r="G2" s="8"/>
      <c r="H2" s="8"/>
      <c r="I2" s="8"/>
      <c r="J2" s="8"/>
      <c r="K2" s="8"/>
      <c r="L2" s="8"/>
      <c r="M2" s="8"/>
      <c r="N2" s="8"/>
      <c r="O2" s="8"/>
      <c r="P2" s="8"/>
      <c r="Q2" s="8"/>
      <c r="R2" s="8"/>
    </row>
    <row r="3" spans="3:18" x14ac:dyDescent="0.35">
      <c r="C3" s="8"/>
      <c r="D3" s="8"/>
      <c r="E3" s="8"/>
      <c r="F3" s="8"/>
      <c r="G3" s="8"/>
      <c r="H3" s="8"/>
      <c r="I3" s="8"/>
      <c r="J3" s="8"/>
      <c r="K3" s="8"/>
      <c r="L3" s="8"/>
      <c r="M3" s="8"/>
      <c r="N3" s="8"/>
      <c r="O3" s="8"/>
      <c r="P3" s="8"/>
      <c r="Q3" s="8"/>
      <c r="R3" s="8"/>
    </row>
    <row r="4" spans="3:18" x14ac:dyDescent="0.35">
      <c r="C4" s="8"/>
      <c r="D4" s="8"/>
      <c r="E4" s="8"/>
      <c r="F4" s="8"/>
      <c r="G4" s="8"/>
      <c r="H4" s="8"/>
      <c r="I4" s="8"/>
      <c r="J4" s="8"/>
      <c r="K4" s="8"/>
      <c r="L4" s="8"/>
      <c r="M4" s="8"/>
      <c r="N4" s="8"/>
      <c r="O4" s="8"/>
      <c r="P4" s="8"/>
      <c r="Q4" s="8"/>
      <c r="R4" s="8"/>
    </row>
    <row r="5" spans="3:18" x14ac:dyDescent="0.35">
      <c r="C5" s="8"/>
      <c r="D5" s="8"/>
      <c r="E5" s="8"/>
      <c r="F5" s="8"/>
      <c r="G5" s="8"/>
      <c r="H5" s="8"/>
      <c r="I5" s="8"/>
      <c r="J5" s="8"/>
      <c r="K5" s="8"/>
      <c r="L5" s="8"/>
      <c r="M5" s="8"/>
      <c r="N5" s="8"/>
      <c r="O5" s="8"/>
      <c r="P5" s="8"/>
      <c r="Q5" s="8"/>
      <c r="R5" s="8"/>
    </row>
    <row r="6" spans="3:18" x14ac:dyDescent="0.35">
      <c r="C6" s="8"/>
      <c r="D6" s="8"/>
      <c r="E6" s="8"/>
      <c r="F6" s="8"/>
      <c r="G6" s="8"/>
      <c r="H6" s="8"/>
      <c r="I6" s="8"/>
      <c r="J6" s="8"/>
      <c r="K6" s="8"/>
      <c r="L6" s="8"/>
      <c r="M6" s="8"/>
      <c r="N6" s="8"/>
      <c r="O6" s="8"/>
      <c r="P6" s="8"/>
      <c r="Q6" s="8"/>
      <c r="R6" s="8"/>
    </row>
    <row r="7" spans="3:18" x14ac:dyDescent="0.35">
      <c r="C7" s="223" t="s">
        <v>346</v>
      </c>
      <c r="D7" s="223"/>
      <c r="E7" s="7" t="s">
        <v>0</v>
      </c>
      <c r="F7" s="7"/>
      <c r="G7" s="7"/>
      <c r="H7" s="7"/>
      <c r="I7" s="7"/>
      <c r="J7" s="7"/>
      <c r="K7" s="7"/>
      <c r="L7" s="7"/>
      <c r="M7" s="7"/>
      <c r="N7" s="7"/>
      <c r="O7" s="7"/>
      <c r="P7" s="7"/>
      <c r="Q7" s="7"/>
      <c r="R7" s="7"/>
    </row>
    <row r="8" spans="3:18" x14ac:dyDescent="0.35">
      <c r="C8" s="223"/>
      <c r="D8" s="223"/>
      <c r="E8" s="7"/>
      <c r="F8" s="7"/>
      <c r="G8" s="7"/>
      <c r="H8" s="7"/>
      <c r="I8" s="7"/>
      <c r="J8" s="7"/>
      <c r="K8" s="7"/>
      <c r="L8" s="7"/>
      <c r="M8" s="7"/>
      <c r="N8" s="7"/>
      <c r="O8" s="7"/>
      <c r="P8" s="7"/>
      <c r="Q8" s="7"/>
      <c r="R8" s="7"/>
    </row>
    <row r="9" spans="3:18" ht="16" customHeight="1" x14ac:dyDescent="0.35">
      <c r="C9" s="224" t="s">
        <v>347</v>
      </c>
      <c r="D9" s="224"/>
      <c r="E9" s="224"/>
      <c r="F9" s="224"/>
      <c r="G9" s="224"/>
      <c r="H9" s="224"/>
      <c r="I9" s="224"/>
      <c r="J9" s="224"/>
      <c r="K9" s="224"/>
      <c r="L9" s="224"/>
      <c r="M9" s="224"/>
      <c r="N9" s="224"/>
      <c r="O9" s="224"/>
      <c r="P9" s="224"/>
      <c r="Q9" s="7"/>
      <c r="R9" s="7"/>
    </row>
    <row r="10" spans="3:18" ht="16" customHeight="1" x14ac:dyDescent="0.35">
      <c r="C10" s="224"/>
      <c r="D10" s="224"/>
      <c r="E10" s="224"/>
      <c r="F10" s="224"/>
      <c r="G10" s="224"/>
      <c r="H10" s="224"/>
      <c r="I10" s="224"/>
      <c r="J10" s="224"/>
      <c r="K10" s="224"/>
      <c r="L10" s="224"/>
      <c r="M10" s="224"/>
      <c r="N10" s="224"/>
      <c r="O10" s="224"/>
      <c r="P10" s="224"/>
      <c r="Q10" s="7"/>
      <c r="R10" s="7"/>
    </row>
    <row r="11" spans="3:18" ht="16.5" x14ac:dyDescent="0.35">
      <c r="C11" s="12"/>
      <c r="D11" s="13"/>
      <c r="E11" s="13"/>
      <c r="F11" s="13"/>
      <c r="G11" s="14"/>
      <c r="H11" s="14"/>
      <c r="I11" s="14"/>
      <c r="J11" s="14"/>
      <c r="K11" s="14"/>
      <c r="L11" s="14"/>
      <c r="M11" s="14"/>
      <c r="N11" s="14"/>
      <c r="O11" s="14"/>
      <c r="P11" s="14"/>
      <c r="Q11" s="14"/>
      <c r="R11" s="15"/>
    </row>
    <row r="12" spans="3:18" ht="16" customHeight="1" x14ac:dyDescent="0.35">
      <c r="C12" s="16"/>
      <c r="D12" s="16"/>
      <c r="E12" s="16"/>
      <c r="F12" s="16"/>
      <c r="G12" s="16"/>
      <c r="H12" s="16"/>
      <c r="I12" s="16"/>
      <c r="J12" s="16"/>
      <c r="K12" s="16"/>
      <c r="L12" s="16"/>
      <c r="M12" s="16"/>
      <c r="N12" s="16"/>
      <c r="O12" s="16"/>
      <c r="P12" s="16"/>
      <c r="Q12" s="16"/>
      <c r="R12" s="16"/>
    </row>
    <row r="13" spans="3:18" ht="22" customHeight="1" x14ac:dyDescent="0.35">
      <c r="C13" s="488" t="s">
        <v>348</v>
      </c>
      <c r="D13" s="488"/>
      <c r="E13" s="488"/>
      <c r="F13" s="488"/>
      <c r="G13" s="28">
        <v>2023</v>
      </c>
      <c r="H13" s="28">
        <v>2024</v>
      </c>
      <c r="I13" s="28">
        <v>2025</v>
      </c>
      <c r="J13" s="16"/>
      <c r="K13" s="16"/>
      <c r="L13" s="16"/>
      <c r="M13" s="16"/>
      <c r="N13" s="16"/>
      <c r="O13" s="16"/>
      <c r="P13" s="16"/>
      <c r="Q13" s="16"/>
      <c r="R13" s="16"/>
    </row>
    <row r="14" spans="3:18" ht="16" customHeight="1" x14ac:dyDescent="0.35">
      <c r="C14" s="373" t="s">
        <v>349</v>
      </c>
      <c r="D14" s="373"/>
      <c r="E14" s="373"/>
      <c r="F14" s="373"/>
      <c r="G14" s="29">
        <v>5</v>
      </c>
      <c r="H14" s="29">
        <v>5</v>
      </c>
      <c r="I14" s="29">
        <v>5</v>
      </c>
      <c r="J14" s="489"/>
      <c r="K14" s="490"/>
      <c r="L14" s="490"/>
      <c r="M14" s="16"/>
      <c r="N14" s="16"/>
      <c r="O14" s="16"/>
      <c r="P14" s="16"/>
      <c r="Q14" s="16"/>
      <c r="R14" s="16"/>
    </row>
    <row r="15" spans="3:18" ht="16" customHeight="1" x14ac:dyDescent="0.35">
      <c r="C15" s="373" t="s">
        <v>350</v>
      </c>
      <c r="D15" s="373"/>
      <c r="E15" s="373"/>
      <c r="F15" s="373"/>
      <c r="G15" s="29">
        <v>5</v>
      </c>
      <c r="H15" s="29">
        <v>5</v>
      </c>
      <c r="I15" s="29">
        <v>5</v>
      </c>
      <c r="J15" s="491"/>
      <c r="K15" s="492"/>
      <c r="L15" s="492"/>
      <c r="M15" s="16"/>
      <c r="N15" s="16"/>
      <c r="O15" s="16"/>
      <c r="P15" s="16"/>
      <c r="Q15" s="16"/>
      <c r="R15" s="16"/>
    </row>
    <row r="16" spans="3:18" ht="16" customHeight="1" x14ac:dyDescent="0.35">
      <c r="C16" s="373" t="s">
        <v>351</v>
      </c>
      <c r="D16" s="373"/>
      <c r="E16" s="373"/>
      <c r="F16" s="373"/>
      <c r="G16" s="31">
        <v>1</v>
      </c>
      <c r="H16" s="31">
        <v>1</v>
      </c>
      <c r="I16" s="31">
        <v>1</v>
      </c>
      <c r="J16" s="16"/>
      <c r="K16" s="16"/>
      <c r="L16" s="16"/>
      <c r="M16" s="16"/>
      <c r="N16" s="16"/>
      <c r="O16" s="16"/>
      <c r="P16" s="16"/>
      <c r="Q16" s="16"/>
      <c r="R16" s="16"/>
    </row>
    <row r="17" spans="3:18" ht="16" customHeight="1" x14ac:dyDescent="0.35">
      <c r="C17" s="16"/>
      <c r="D17" s="16"/>
      <c r="E17" s="16"/>
      <c r="F17" s="16"/>
      <c r="G17" s="16"/>
      <c r="H17" s="16"/>
      <c r="I17" s="16"/>
      <c r="J17" s="16"/>
      <c r="K17" s="16"/>
      <c r="L17" s="16"/>
      <c r="M17" s="16"/>
      <c r="N17" s="16"/>
      <c r="O17" s="16"/>
      <c r="P17" s="16"/>
      <c r="Q17" s="16"/>
      <c r="R17" s="16"/>
    </row>
    <row r="18" spans="3:18" ht="16" customHeight="1" x14ac:dyDescent="0.35">
      <c r="C18" s="16"/>
      <c r="D18" s="16"/>
      <c r="E18" s="16"/>
      <c r="F18" s="16"/>
      <c r="G18" s="16"/>
      <c r="H18" s="16"/>
      <c r="I18" s="16"/>
      <c r="J18" s="16"/>
      <c r="K18" s="16"/>
      <c r="L18" s="16"/>
      <c r="M18" s="16"/>
      <c r="N18" s="16"/>
      <c r="O18" s="16"/>
      <c r="P18" s="16"/>
      <c r="Q18" s="16"/>
      <c r="R18" s="16"/>
    </row>
    <row r="19" spans="3:18" ht="16" customHeight="1" x14ac:dyDescent="0.35">
      <c r="C19" s="221" t="s">
        <v>352</v>
      </c>
      <c r="D19" s="221"/>
      <c r="E19" s="221"/>
      <c r="F19" s="221"/>
      <c r="G19" s="221"/>
      <c r="H19" s="221"/>
      <c r="I19" s="221"/>
      <c r="J19" s="221"/>
      <c r="K19" s="221"/>
      <c r="L19" s="221"/>
      <c r="M19" s="221"/>
      <c r="N19" s="221"/>
      <c r="O19" s="16"/>
      <c r="P19" s="16"/>
      <c r="Q19" s="16"/>
      <c r="R19" s="16"/>
    </row>
    <row r="20" spans="3:18" ht="16" customHeight="1" x14ac:dyDescent="0.35">
      <c r="C20" s="221"/>
      <c r="D20" s="221"/>
      <c r="E20" s="221"/>
      <c r="F20" s="221"/>
      <c r="G20" s="221"/>
      <c r="H20" s="221"/>
      <c r="I20" s="221"/>
      <c r="J20" s="221"/>
      <c r="K20" s="221"/>
      <c r="L20" s="221"/>
      <c r="M20" s="221"/>
      <c r="N20" s="221"/>
      <c r="O20" s="16"/>
      <c r="P20" s="16"/>
      <c r="Q20" s="16"/>
      <c r="R20" s="16"/>
    </row>
    <row r="21" spans="3:18" ht="16" customHeight="1" x14ac:dyDescent="0.35">
      <c r="C21" s="221"/>
      <c r="D21" s="221"/>
      <c r="E21" s="221"/>
      <c r="F21" s="221"/>
      <c r="G21" s="221"/>
      <c r="H21" s="221"/>
      <c r="I21" s="221"/>
      <c r="J21" s="221"/>
      <c r="K21" s="221"/>
      <c r="L21" s="221"/>
      <c r="M21" s="221"/>
      <c r="N21" s="221"/>
      <c r="O21" s="16"/>
      <c r="P21" s="16"/>
      <c r="Q21" s="16"/>
      <c r="R21" s="16"/>
    </row>
    <row r="22" spans="3:18" ht="16" customHeight="1" x14ac:dyDescent="0.35">
      <c r="C22" s="221"/>
      <c r="D22" s="221"/>
      <c r="E22" s="221"/>
      <c r="F22" s="221"/>
      <c r="G22" s="221"/>
      <c r="H22" s="221"/>
      <c r="I22" s="221"/>
      <c r="J22" s="221"/>
      <c r="K22" s="221"/>
      <c r="L22" s="221"/>
      <c r="M22" s="221"/>
      <c r="N22" s="221"/>
      <c r="O22" s="16"/>
      <c r="P22" s="16"/>
      <c r="Q22" s="16"/>
      <c r="R22" s="16"/>
    </row>
    <row r="23" spans="3:18" ht="16" customHeight="1" x14ac:dyDescent="0.35">
      <c r="C23" s="221"/>
      <c r="D23" s="221"/>
      <c r="E23" s="221"/>
      <c r="F23" s="221"/>
      <c r="G23" s="221"/>
      <c r="H23" s="221"/>
      <c r="I23" s="221"/>
      <c r="J23" s="221"/>
      <c r="K23" s="221"/>
      <c r="L23" s="221"/>
      <c r="M23" s="221"/>
      <c r="N23" s="221"/>
      <c r="O23" s="16"/>
      <c r="P23" s="16"/>
      <c r="Q23" s="16"/>
      <c r="R23" s="16"/>
    </row>
    <row r="24" spans="3:18" ht="16" customHeight="1" x14ac:dyDescent="0.35">
      <c r="C24" s="16"/>
      <c r="D24" s="16"/>
      <c r="E24" s="16"/>
      <c r="F24" s="16"/>
      <c r="G24" s="16"/>
      <c r="H24" s="16"/>
      <c r="I24" s="16"/>
      <c r="J24" s="16"/>
      <c r="K24" s="16"/>
      <c r="L24" s="16"/>
      <c r="M24" s="16"/>
      <c r="N24" s="16"/>
      <c r="O24" s="16"/>
      <c r="P24" s="16"/>
      <c r="Q24" s="16"/>
      <c r="R24" s="16"/>
    </row>
    <row r="25" spans="3:18" ht="16" customHeight="1" x14ac:dyDescent="0.35">
      <c r="C25" s="223" t="s">
        <v>353</v>
      </c>
      <c r="D25" s="223"/>
      <c r="E25" s="7" t="s">
        <v>0</v>
      </c>
      <c r="F25" s="7"/>
      <c r="G25" s="7"/>
      <c r="H25" s="7"/>
      <c r="I25" s="7"/>
      <c r="J25" s="7"/>
      <c r="K25" s="7"/>
      <c r="L25" s="7"/>
      <c r="M25" s="7"/>
      <c r="N25" s="7"/>
      <c r="O25" s="7"/>
      <c r="P25" s="7"/>
      <c r="Q25" s="7"/>
      <c r="R25" s="7"/>
    </row>
    <row r="26" spans="3:18" ht="16" customHeight="1" x14ac:dyDescent="0.35">
      <c r="C26" s="223"/>
      <c r="D26" s="223"/>
      <c r="E26" s="7"/>
      <c r="F26" s="7"/>
      <c r="G26" s="7"/>
      <c r="H26" s="7"/>
      <c r="I26" s="7"/>
      <c r="J26" s="7"/>
      <c r="K26" s="7"/>
      <c r="L26" s="7"/>
      <c r="M26" s="7"/>
      <c r="N26" s="7"/>
      <c r="O26" s="7"/>
      <c r="P26" s="7"/>
      <c r="Q26" s="7"/>
      <c r="R26" s="7"/>
    </row>
    <row r="27" spans="3:18" ht="16" customHeight="1" x14ac:dyDescent="0.35">
      <c r="C27" s="224" t="s">
        <v>354</v>
      </c>
      <c r="D27" s="224"/>
      <c r="E27" s="224"/>
      <c r="F27" s="224"/>
      <c r="G27" s="224"/>
      <c r="H27" s="224"/>
      <c r="I27" s="224"/>
      <c r="J27" s="224"/>
      <c r="K27" s="224"/>
      <c r="L27" s="224"/>
      <c r="M27" s="224"/>
      <c r="N27" s="224"/>
      <c r="O27" s="224"/>
      <c r="P27" s="224"/>
      <c r="Q27" s="7"/>
      <c r="R27" s="7"/>
    </row>
    <row r="28" spans="3:18" ht="16" customHeight="1" x14ac:dyDescent="0.35">
      <c r="C28" s="224"/>
      <c r="D28" s="224"/>
      <c r="E28" s="224"/>
      <c r="F28" s="224"/>
      <c r="G28" s="224"/>
      <c r="H28" s="224"/>
      <c r="I28" s="224"/>
      <c r="J28" s="224"/>
      <c r="K28" s="224"/>
      <c r="L28" s="224"/>
      <c r="M28" s="224"/>
      <c r="N28" s="224"/>
      <c r="O28" s="224"/>
      <c r="P28" s="224"/>
      <c r="Q28" s="7"/>
      <c r="R28" s="7"/>
    </row>
    <row r="29" spans="3:18" ht="16" customHeight="1" x14ac:dyDescent="0.35">
      <c r="C29" s="16"/>
      <c r="D29" s="16"/>
      <c r="E29" s="16"/>
      <c r="F29" s="16"/>
      <c r="G29" s="16"/>
      <c r="H29" s="16"/>
      <c r="I29" s="16"/>
      <c r="J29" s="16"/>
      <c r="K29" s="16"/>
      <c r="L29" s="16"/>
      <c r="M29" s="16"/>
      <c r="N29" s="16"/>
      <c r="O29" s="16"/>
      <c r="P29" s="16"/>
      <c r="Q29" s="16"/>
      <c r="R29" s="16"/>
    </row>
    <row r="30" spans="3:18" ht="16" customHeight="1" x14ac:dyDescent="0.35">
      <c r="C30" s="414" t="s">
        <v>355</v>
      </c>
      <c r="D30" s="414"/>
      <c r="E30" s="414"/>
      <c r="F30" s="414"/>
      <c r="G30" s="414"/>
      <c r="H30" s="414"/>
      <c r="I30" s="414"/>
      <c r="J30" s="414"/>
      <c r="K30" s="414"/>
      <c r="L30" s="414"/>
      <c r="M30" s="414"/>
      <c r="N30" s="414"/>
      <c r="O30" s="414"/>
      <c r="P30" s="414"/>
      <c r="Q30" s="414"/>
      <c r="R30" s="414"/>
    </row>
    <row r="31" spans="3:18" ht="16" customHeight="1" x14ac:dyDescent="0.35">
      <c r="C31" s="414"/>
      <c r="D31" s="414"/>
      <c r="E31" s="414"/>
      <c r="F31" s="414"/>
      <c r="G31" s="414"/>
      <c r="H31" s="414"/>
      <c r="I31" s="414"/>
      <c r="J31" s="414"/>
      <c r="K31" s="414"/>
      <c r="L31" s="414"/>
      <c r="M31" s="414"/>
      <c r="N31" s="414"/>
      <c r="O31" s="414"/>
      <c r="P31" s="414"/>
      <c r="Q31" s="414"/>
      <c r="R31" s="414"/>
    </row>
    <row r="32" spans="3:18" ht="16" customHeight="1" x14ac:dyDescent="0.35">
      <c r="C32" s="414"/>
      <c r="D32" s="414"/>
      <c r="E32" s="414"/>
      <c r="F32" s="414"/>
      <c r="G32" s="414"/>
      <c r="H32" s="414"/>
      <c r="I32" s="414"/>
      <c r="J32" s="414"/>
      <c r="K32" s="414"/>
      <c r="L32" s="414"/>
      <c r="M32" s="414"/>
      <c r="N32" s="414"/>
      <c r="O32" s="414"/>
      <c r="P32" s="414"/>
      <c r="Q32" s="414"/>
      <c r="R32" s="414"/>
    </row>
    <row r="33" spans="3:18" ht="16" customHeight="1" x14ac:dyDescent="0.35">
      <c r="C33" s="414"/>
      <c r="D33" s="414"/>
      <c r="E33" s="414"/>
      <c r="F33" s="414"/>
      <c r="G33" s="414"/>
      <c r="H33" s="414"/>
      <c r="I33" s="414"/>
      <c r="J33" s="414"/>
      <c r="K33" s="414"/>
      <c r="L33" s="414"/>
      <c r="M33" s="414"/>
      <c r="N33" s="414"/>
      <c r="O33" s="414"/>
      <c r="P33" s="414"/>
      <c r="Q33" s="414"/>
      <c r="R33" s="414"/>
    </row>
    <row r="34" spans="3:18" ht="16" customHeight="1" x14ac:dyDescent="0.35">
      <c r="C34" s="414"/>
      <c r="D34" s="414"/>
      <c r="E34" s="414"/>
      <c r="F34" s="414"/>
      <c r="G34" s="414"/>
      <c r="H34" s="414"/>
      <c r="I34" s="414"/>
      <c r="J34" s="414"/>
      <c r="K34" s="414"/>
      <c r="L34" s="414"/>
      <c r="M34" s="414"/>
      <c r="N34" s="414"/>
      <c r="O34" s="414"/>
      <c r="P34" s="414"/>
      <c r="Q34" s="414"/>
      <c r="R34" s="414"/>
    </row>
    <row r="35" spans="3:18" ht="16" customHeight="1" x14ac:dyDescent="0.35">
      <c r="C35" s="16"/>
      <c r="D35" s="16"/>
      <c r="E35" s="16"/>
      <c r="F35" s="16"/>
      <c r="G35" s="16"/>
      <c r="H35" s="16"/>
      <c r="I35" s="16"/>
      <c r="J35" s="16"/>
      <c r="K35" s="16"/>
      <c r="L35" s="16"/>
      <c r="M35" s="16"/>
      <c r="N35" s="16"/>
      <c r="O35" s="16"/>
      <c r="P35" s="16"/>
      <c r="Q35" s="16"/>
      <c r="R35" s="16"/>
    </row>
    <row r="36" spans="3:18" ht="17.149999999999999" customHeight="1" x14ac:dyDescent="0.35">
      <c r="C36" s="481" t="s">
        <v>356</v>
      </c>
      <c r="D36" s="481"/>
      <c r="E36" s="481"/>
      <c r="F36" s="481"/>
      <c r="G36" s="481"/>
      <c r="H36" s="481"/>
      <c r="I36" s="481"/>
      <c r="J36" s="481"/>
      <c r="K36" s="481"/>
      <c r="L36" s="481"/>
      <c r="M36" s="211"/>
      <c r="N36" s="211"/>
      <c r="O36" s="211"/>
      <c r="P36" s="211"/>
      <c r="Q36" s="211"/>
      <c r="R36" s="211"/>
    </row>
    <row r="37" spans="3:18" ht="17.149999999999999" customHeight="1" x14ac:dyDescent="0.35">
      <c r="C37" s="481"/>
      <c r="D37" s="481"/>
      <c r="E37" s="481"/>
      <c r="F37" s="481"/>
      <c r="G37" s="481"/>
      <c r="H37" s="481"/>
      <c r="I37" s="481"/>
      <c r="J37" s="481"/>
      <c r="K37" s="481"/>
      <c r="L37" s="481"/>
      <c r="M37" s="211"/>
      <c r="N37" s="211"/>
      <c r="O37" s="211"/>
      <c r="P37" s="211"/>
      <c r="Q37" s="211"/>
      <c r="R37" s="211"/>
    </row>
    <row r="38" spans="3:18" ht="16" customHeight="1" x14ac:dyDescent="0.35">
      <c r="C38" s="482"/>
      <c r="D38" s="482"/>
      <c r="E38" s="482"/>
      <c r="F38" s="482"/>
      <c r="G38" s="482"/>
      <c r="H38" s="482"/>
      <c r="I38" s="482"/>
      <c r="J38" s="482"/>
      <c r="K38" s="482"/>
      <c r="L38" s="482"/>
      <c r="M38" s="211"/>
      <c r="N38" s="211"/>
      <c r="O38" s="211"/>
      <c r="P38" s="211"/>
      <c r="Q38" s="211"/>
      <c r="R38" s="211"/>
    </row>
    <row r="39" spans="3:18" x14ac:dyDescent="0.35">
      <c r="C39" s="480"/>
      <c r="D39" s="480"/>
      <c r="E39" s="480"/>
      <c r="F39" s="480"/>
      <c r="G39" s="485" t="s">
        <v>357</v>
      </c>
      <c r="H39" s="486"/>
      <c r="I39" s="487"/>
      <c r="J39" s="485" t="s">
        <v>358</v>
      </c>
      <c r="K39" s="486"/>
      <c r="L39" s="487"/>
    </row>
    <row r="40" spans="3:18" x14ac:dyDescent="0.35">
      <c r="C40" s="480"/>
      <c r="D40" s="480"/>
      <c r="E40" s="480"/>
      <c r="F40" s="480"/>
      <c r="G40" s="30">
        <v>2023</v>
      </c>
      <c r="H40" s="30">
        <v>2024</v>
      </c>
      <c r="I40" s="30">
        <v>2025</v>
      </c>
      <c r="J40" s="30">
        <v>2023</v>
      </c>
      <c r="K40" s="30">
        <v>2024</v>
      </c>
      <c r="L40" s="30">
        <v>2025</v>
      </c>
    </row>
    <row r="41" spans="3:18" ht="16" customHeight="1" x14ac:dyDescent="0.35">
      <c r="C41" s="373" t="s">
        <v>359</v>
      </c>
      <c r="D41" s="373"/>
      <c r="E41" s="373"/>
      <c r="F41" s="373"/>
      <c r="G41" s="29">
        <v>10</v>
      </c>
      <c r="H41" s="29">
        <v>10</v>
      </c>
      <c r="I41" s="29">
        <v>0</v>
      </c>
      <c r="J41" s="31">
        <v>1</v>
      </c>
      <c r="K41" s="31">
        <v>1</v>
      </c>
      <c r="L41" s="31">
        <v>0</v>
      </c>
      <c r="O41" s="478" t="s">
        <v>360</v>
      </c>
      <c r="P41" s="479"/>
      <c r="Q41" s="479"/>
      <c r="R41" s="479"/>
    </row>
    <row r="42" spans="3:18" ht="17.149999999999999" customHeight="1" x14ac:dyDescent="0.35">
      <c r="C42" s="373" t="s">
        <v>361</v>
      </c>
      <c r="D42" s="373"/>
      <c r="E42" s="373"/>
      <c r="F42" s="373"/>
      <c r="G42" s="29">
        <v>383</v>
      </c>
      <c r="H42" s="29">
        <v>321</v>
      </c>
      <c r="I42" s="29">
        <v>62</v>
      </c>
      <c r="J42" s="31">
        <v>1</v>
      </c>
      <c r="K42" s="31">
        <v>1</v>
      </c>
      <c r="L42" s="31">
        <v>0.19</v>
      </c>
      <c r="O42" s="479"/>
      <c r="P42" s="479"/>
      <c r="Q42" s="479"/>
      <c r="R42" s="479"/>
    </row>
    <row r="43" spans="3:18" ht="17.149999999999999" customHeight="1" x14ac:dyDescent="0.35">
      <c r="C43" s="373" t="s">
        <v>362</v>
      </c>
      <c r="D43" s="373"/>
      <c r="E43" s="373"/>
      <c r="F43" s="373"/>
      <c r="G43" s="27">
        <v>1</v>
      </c>
      <c r="H43" s="27">
        <v>1</v>
      </c>
      <c r="I43" s="27">
        <v>0</v>
      </c>
      <c r="J43" s="31">
        <v>1</v>
      </c>
      <c r="K43" s="31">
        <v>1</v>
      </c>
      <c r="L43" s="31">
        <v>0</v>
      </c>
      <c r="O43" s="479"/>
      <c r="P43" s="479"/>
      <c r="Q43" s="479"/>
      <c r="R43" s="479"/>
    </row>
    <row r="44" spans="3:18" ht="17.149999999999999" customHeight="1" x14ac:dyDescent="0.35">
      <c r="C44" s="373" t="s">
        <v>363</v>
      </c>
      <c r="D44" s="373"/>
      <c r="E44" s="373"/>
      <c r="F44" s="373"/>
      <c r="G44" s="27">
        <v>4</v>
      </c>
      <c r="H44" s="27">
        <v>4</v>
      </c>
      <c r="I44" s="27">
        <v>0</v>
      </c>
      <c r="J44" s="31">
        <v>1</v>
      </c>
      <c r="K44" s="31">
        <v>1</v>
      </c>
      <c r="L44" s="31">
        <v>0</v>
      </c>
    </row>
    <row r="45" spans="3:18" ht="17.149999999999999" customHeight="1" x14ac:dyDescent="0.35">
      <c r="C45" s="373" t="s">
        <v>364</v>
      </c>
      <c r="D45" s="373"/>
      <c r="E45" s="373"/>
      <c r="F45" s="373"/>
      <c r="G45" s="27">
        <v>14</v>
      </c>
      <c r="H45" s="27">
        <v>13</v>
      </c>
      <c r="I45" s="27">
        <v>2</v>
      </c>
      <c r="J45" s="31">
        <v>1</v>
      </c>
      <c r="K45" s="31">
        <v>1</v>
      </c>
      <c r="L45" s="31">
        <v>0.18</v>
      </c>
    </row>
    <row r="46" spans="3:18" ht="17.149999999999999" customHeight="1" x14ac:dyDescent="0.35">
      <c r="C46" s="373" t="s">
        <v>365</v>
      </c>
      <c r="D46" s="373"/>
      <c r="E46" s="373"/>
      <c r="F46" s="373"/>
      <c r="G46" s="27">
        <v>27</v>
      </c>
      <c r="H46" s="27">
        <v>24</v>
      </c>
      <c r="I46" s="27">
        <v>3</v>
      </c>
      <c r="J46" s="31">
        <v>1</v>
      </c>
      <c r="K46" s="31">
        <v>1</v>
      </c>
      <c r="L46" s="31">
        <v>0.13</v>
      </c>
    </row>
    <row r="47" spans="3:18" ht="17.149999999999999" customHeight="1" x14ac:dyDescent="0.35">
      <c r="C47" s="373" t="s">
        <v>366</v>
      </c>
      <c r="D47" s="373"/>
      <c r="E47" s="373"/>
      <c r="F47" s="373"/>
      <c r="G47" s="27">
        <v>7</v>
      </c>
      <c r="H47" s="27">
        <v>8</v>
      </c>
      <c r="I47" s="27">
        <v>1</v>
      </c>
      <c r="J47" s="31">
        <v>1</v>
      </c>
      <c r="K47" s="31">
        <v>1</v>
      </c>
      <c r="L47" s="31">
        <v>0.17</v>
      </c>
    </row>
    <row r="48" spans="3:18" ht="17.149999999999999" customHeight="1" x14ac:dyDescent="0.35">
      <c r="C48" s="373" t="s">
        <v>367</v>
      </c>
      <c r="D48" s="373"/>
      <c r="E48" s="373"/>
      <c r="F48" s="373"/>
      <c r="G48" s="27">
        <v>122</v>
      </c>
      <c r="H48" s="27">
        <v>94</v>
      </c>
      <c r="I48" s="27">
        <v>19</v>
      </c>
      <c r="J48" s="31">
        <v>1</v>
      </c>
      <c r="K48" s="31">
        <v>1</v>
      </c>
      <c r="L48" s="31">
        <v>0.2</v>
      </c>
    </row>
    <row r="49" spans="3:18" ht="17.149999999999999" customHeight="1" x14ac:dyDescent="0.35">
      <c r="C49" s="373" t="s">
        <v>368</v>
      </c>
      <c r="D49" s="373"/>
      <c r="E49" s="373"/>
      <c r="F49" s="373"/>
      <c r="G49" s="27">
        <v>208</v>
      </c>
      <c r="H49" s="27">
        <v>177</v>
      </c>
      <c r="I49" s="27">
        <v>37</v>
      </c>
      <c r="J49" s="31">
        <v>1</v>
      </c>
      <c r="K49" s="31">
        <v>1</v>
      </c>
      <c r="L49" s="31">
        <v>0.2</v>
      </c>
    </row>
    <row r="51" spans="3:18" ht="16" customHeight="1" x14ac:dyDescent="0.35">
      <c r="C51" s="483" t="s">
        <v>369</v>
      </c>
      <c r="D51" s="483"/>
      <c r="E51" s="483"/>
      <c r="F51" s="483"/>
      <c r="G51" s="483"/>
      <c r="H51" s="483"/>
      <c r="I51" s="483"/>
      <c r="J51" s="483"/>
      <c r="K51" s="483"/>
      <c r="L51" s="483"/>
      <c r="M51" s="212"/>
      <c r="N51" s="212"/>
      <c r="O51" s="212"/>
      <c r="P51" s="212"/>
      <c r="Q51" s="212"/>
      <c r="R51" s="212"/>
    </row>
    <row r="52" spans="3:18" ht="16" customHeight="1" x14ac:dyDescent="0.35">
      <c r="C52" s="484"/>
      <c r="D52" s="484"/>
      <c r="E52" s="484"/>
      <c r="F52" s="484"/>
      <c r="G52" s="484"/>
      <c r="H52" s="484"/>
      <c r="I52" s="484"/>
      <c r="J52" s="484"/>
      <c r="K52" s="484"/>
      <c r="L52" s="484"/>
      <c r="M52" s="212"/>
      <c r="N52" s="212"/>
      <c r="O52" s="212"/>
      <c r="P52" s="212"/>
      <c r="Q52" s="212"/>
      <c r="R52" s="212"/>
    </row>
    <row r="53" spans="3:18" x14ac:dyDescent="0.35">
      <c r="C53" s="480"/>
      <c r="D53" s="480"/>
      <c r="E53" s="480"/>
      <c r="F53" s="480"/>
      <c r="G53" s="485" t="s">
        <v>370</v>
      </c>
      <c r="H53" s="486"/>
      <c r="I53" s="487"/>
      <c r="J53" s="485" t="s">
        <v>371</v>
      </c>
      <c r="K53" s="486"/>
      <c r="L53" s="487"/>
      <c r="M53" s="207"/>
    </row>
    <row r="54" spans="3:18" x14ac:dyDescent="0.35">
      <c r="C54" s="480"/>
      <c r="D54" s="480"/>
      <c r="E54" s="480"/>
      <c r="F54" s="480"/>
      <c r="G54" s="30">
        <v>2023</v>
      </c>
      <c r="H54" s="30">
        <v>2024</v>
      </c>
      <c r="I54" s="30">
        <v>2025</v>
      </c>
      <c r="J54" s="30">
        <v>2023</v>
      </c>
      <c r="K54" s="30">
        <v>2024</v>
      </c>
      <c r="L54" s="30">
        <v>2025</v>
      </c>
    </row>
    <row r="55" spans="3:18" ht="16.5" x14ac:dyDescent="0.35">
      <c r="C55" s="373" t="s">
        <v>359</v>
      </c>
      <c r="D55" s="373"/>
      <c r="E55" s="373"/>
      <c r="F55" s="373"/>
      <c r="G55" s="34">
        <v>0</v>
      </c>
      <c r="H55" s="34">
        <v>0</v>
      </c>
      <c r="I55" s="33">
        <v>0</v>
      </c>
      <c r="J55" s="130">
        <v>0</v>
      </c>
      <c r="K55" s="130">
        <v>0</v>
      </c>
      <c r="L55" s="130">
        <v>0</v>
      </c>
    </row>
    <row r="56" spans="3:18" ht="16.5" x14ac:dyDescent="0.35">
      <c r="C56" s="373" t="s">
        <v>361</v>
      </c>
      <c r="D56" s="373"/>
      <c r="E56" s="373"/>
      <c r="F56" s="373"/>
      <c r="G56" s="34">
        <v>168</v>
      </c>
      <c r="H56" s="34">
        <v>214</v>
      </c>
      <c r="I56" s="33">
        <v>30</v>
      </c>
      <c r="J56" s="130">
        <v>0.42749999999999999</v>
      </c>
      <c r="K56" s="130">
        <v>0.63100000000000001</v>
      </c>
      <c r="L56" s="130">
        <v>9.2999999999999999E-2</v>
      </c>
    </row>
    <row r="57" spans="3:18" ht="16.5" x14ac:dyDescent="0.35">
      <c r="C57" s="373" t="s">
        <v>362</v>
      </c>
      <c r="D57" s="373"/>
      <c r="E57" s="373"/>
      <c r="F57" s="373"/>
      <c r="G57" s="34">
        <v>0</v>
      </c>
      <c r="H57" s="34">
        <v>0</v>
      </c>
      <c r="I57" s="34">
        <v>0</v>
      </c>
      <c r="J57" s="130">
        <v>0</v>
      </c>
      <c r="K57" s="130">
        <v>0</v>
      </c>
      <c r="L57" s="130">
        <f>I57/1</f>
        <v>0</v>
      </c>
    </row>
    <row r="58" spans="3:18" ht="16.5" x14ac:dyDescent="0.35">
      <c r="C58" s="373" t="s">
        <v>363</v>
      </c>
      <c r="D58" s="373"/>
      <c r="E58" s="373"/>
      <c r="F58" s="373"/>
      <c r="G58" s="34">
        <v>2</v>
      </c>
      <c r="H58" s="34">
        <v>1</v>
      </c>
      <c r="I58" s="34">
        <v>0</v>
      </c>
      <c r="J58" s="130">
        <v>0.5</v>
      </c>
      <c r="K58" s="130">
        <v>0.25</v>
      </c>
      <c r="L58" s="130">
        <v>0</v>
      </c>
    </row>
    <row r="59" spans="3:18" ht="16.5" x14ac:dyDescent="0.35">
      <c r="C59" s="373" t="s">
        <v>364</v>
      </c>
      <c r="D59" s="373"/>
      <c r="E59" s="373"/>
      <c r="F59" s="373"/>
      <c r="G59" s="34">
        <v>7</v>
      </c>
      <c r="H59" s="34">
        <v>9</v>
      </c>
      <c r="I59" s="34">
        <v>1</v>
      </c>
      <c r="J59" s="130">
        <v>0.5</v>
      </c>
      <c r="K59" s="130">
        <v>0.69199999999999995</v>
      </c>
      <c r="L59" s="130">
        <v>9.0999999999999998E-2</v>
      </c>
    </row>
    <row r="60" spans="3:18" ht="16.5" x14ac:dyDescent="0.35">
      <c r="C60" s="373" t="s">
        <v>365</v>
      </c>
      <c r="D60" s="373"/>
      <c r="E60" s="373"/>
      <c r="F60" s="373"/>
      <c r="G60" s="34">
        <v>3</v>
      </c>
      <c r="H60" s="34">
        <v>20</v>
      </c>
      <c r="I60" s="34">
        <v>2</v>
      </c>
      <c r="J60" s="130">
        <v>0.111</v>
      </c>
      <c r="K60" s="130">
        <v>0.64500000000000002</v>
      </c>
      <c r="L60" s="130">
        <v>8.6999999999999994E-2</v>
      </c>
    </row>
    <row r="61" spans="3:18" ht="16.5" x14ac:dyDescent="0.35">
      <c r="C61" s="373" t="s">
        <v>366</v>
      </c>
      <c r="D61" s="373"/>
      <c r="E61" s="373"/>
      <c r="F61" s="373"/>
      <c r="G61" s="34">
        <v>0</v>
      </c>
      <c r="H61" s="34">
        <v>3</v>
      </c>
      <c r="I61" s="34">
        <v>0</v>
      </c>
      <c r="J61" s="130">
        <v>0</v>
      </c>
      <c r="K61" s="130">
        <v>0.375</v>
      </c>
      <c r="L61" s="130">
        <f>I61/8</f>
        <v>0</v>
      </c>
    </row>
    <row r="62" spans="3:18" ht="16.5" x14ac:dyDescent="0.35">
      <c r="C62" s="373" t="s">
        <v>367</v>
      </c>
      <c r="D62" s="373"/>
      <c r="E62" s="373"/>
      <c r="F62" s="373"/>
      <c r="G62" s="34">
        <v>40</v>
      </c>
      <c r="H62" s="34">
        <v>67</v>
      </c>
      <c r="I62" s="34">
        <v>21</v>
      </c>
      <c r="J62" s="130">
        <v>0.32800000000000001</v>
      </c>
      <c r="K62" s="130">
        <v>0.76100000000000001</v>
      </c>
      <c r="L62" s="130">
        <v>0.221</v>
      </c>
    </row>
    <row r="63" spans="3:18" ht="16.5" x14ac:dyDescent="0.35">
      <c r="C63" s="373" t="s">
        <v>368</v>
      </c>
      <c r="D63" s="373"/>
      <c r="E63" s="373"/>
      <c r="F63" s="373"/>
      <c r="G63" s="34">
        <v>116</v>
      </c>
      <c r="H63" s="34">
        <v>114</v>
      </c>
      <c r="I63" s="34">
        <v>30</v>
      </c>
      <c r="J63" s="130">
        <v>0.55800000000000005</v>
      </c>
      <c r="K63" s="130">
        <v>0.56399999999999995</v>
      </c>
      <c r="L63" s="130">
        <v>3.2000000000000001E-2</v>
      </c>
    </row>
    <row r="65" spans="3:18" x14ac:dyDescent="0.35">
      <c r="C65" s="223" t="s">
        <v>372</v>
      </c>
      <c r="D65" s="223"/>
      <c r="E65" s="7" t="s">
        <v>0</v>
      </c>
      <c r="F65" s="7"/>
      <c r="G65" s="7"/>
      <c r="H65" s="7"/>
      <c r="I65" s="7"/>
      <c r="J65" s="7"/>
      <c r="K65" s="7"/>
      <c r="L65" s="7"/>
      <c r="M65" s="7"/>
      <c r="N65" s="7"/>
      <c r="O65" s="7"/>
      <c r="P65" s="7"/>
      <c r="Q65" s="7"/>
      <c r="R65" s="7"/>
    </row>
    <row r="66" spans="3:18" x14ac:dyDescent="0.35">
      <c r="C66" s="223"/>
      <c r="D66" s="223"/>
      <c r="E66" s="7"/>
      <c r="F66" s="7"/>
      <c r="G66" s="7"/>
      <c r="H66" s="7"/>
      <c r="I66" s="7"/>
      <c r="J66" s="7"/>
      <c r="K66" s="7"/>
      <c r="L66" s="7"/>
      <c r="M66" s="7"/>
      <c r="N66" s="7"/>
      <c r="O66" s="7"/>
      <c r="P66" s="7"/>
      <c r="Q66" s="7"/>
      <c r="R66" s="7"/>
    </row>
    <row r="67" spans="3:18" x14ac:dyDescent="0.35">
      <c r="C67" s="224" t="s">
        <v>373</v>
      </c>
      <c r="D67" s="224"/>
      <c r="E67" s="224"/>
      <c r="F67" s="224"/>
      <c r="G67" s="224"/>
      <c r="H67" s="224"/>
      <c r="I67" s="224"/>
      <c r="J67" s="224"/>
      <c r="K67" s="224"/>
      <c r="L67" s="224"/>
      <c r="M67" s="224"/>
      <c r="N67" s="224"/>
      <c r="O67" s="224"/>
      <c r="P67" s="224"/>
      <c r="Q67" s="7"/>
      <c r="R67" s="7"/>
    </row>
    <row r="68" spans="3:18" x14ac:dyDescent="0.35">
      <c r="C68" s="224"/>
      <c r="D68" s="224"/>
      <c r="E68" s="224"/>
      <c r="F68" s="224"/>
      <c r="G68" s="224"/>
      <c r="H68" s="224"/>
      <c r="I68" s="224"/>
      <c r="J68" s="224"/>
      <c r="K68" s="224"/>
      <c r="L68" s="224"/>
      <c r="M68" s="224"/>
      <c r="N68" s="224"/>
      <c r="O68" s="224"/>
      <c r="P68" s="224"/>
      <c r="Q68" s="7"/>
      <c r="R68" s="7"/>
    </row>
    <row r="70" spans="3:18" ht="16" customHeight="1" x14ac:dyDescent="0.35">
      <c r="C70" s="221" t="s">
        <v>374</v>
      </c>
      <c r="D70" s="221"/>
      <c r="E70" s="221"/>
      <c r="F70" s="221"/>
      <c r="G70" s="221"/>
      <c r="H70" s="221"/>
      <c r="I70" s="221"/>
      <c r="J70" s="221"/>
      <c r="K70" s="221"/>
      <c r="L70" s="221"/>
      <c r="M70" s="221"/>
      <c r="N70" s="221"/>
      <c r="O70" s="221"/>
      <c r="P70" s="221"/>
      <c r="Q70" s="221"/>
      <c r="R70" s="221"/>
    </row>
    <row r="71" spans="3:18" ht="16" customHeight="1" x14ac:dyDescent="0.35">
      <c r="C71" s="221"/>
      <c r="D71" s="221"/>
      <c r="E71" s="221"/>
      <c r="F71" s="221"/>
      <c r="G71" s="221"/>
      <c r="H71" s="221"/>
      <c r="I71" s="221"/>
      <c r="J71" s="221"/>
      <c r="K71" s="221"/>
      <c r="L71" s="221"/>
      <c r="M71" s="221"/>
      <c r="N71" s="221"/>
      <c r="O71" s="221"/>
      <c r="P71" s="221"/>
      <c r="Q71" s="221"/>
      <c r="R71" s="221"/>
    </row>
    <row r="72" spans="3:18" ht="16" customHeight="1" x14ac:dyDescent="0.35">
      <c r="C72" s="221"/>
      <c r="D72" s="221"/>
      <c r="E72" s="221"/>
      <c r="F72" s="221"/>
      <c r="G72" s="221"/>
      <c r="H72" s="221"/>
      <c r="I72" s="221"/>
      <c r="J72" s="221"/>
      <c r="K72" s="221"/>
      <c r="L72" s="221"/>
      <c r="M72" s="221"/>
      <c r="N72" s="221"/>
      <c r="O72" s="221"/>
      <c r="P72" s="221"/>
      <c r="Q72" s="221"/>
      <c r="R72" s="221"/>
    </row>
    <row r="73" spans="3:18" ht="16" customHeight="1" x14ac:dyDescent="0.35">
      <c r="C73" s="221"/>
      <c r="D73" s="221"/>
      <c r="E73" s="221"/>
      <c r="F73" s="221"/>
      <c r="G73" s="221"/>
      <c r="H73" s="221"/>
      <c r="I73" s="221"/>
      <c r="J73" s="221"/>
      <c r="K73" s="221"/>
      <c r="L73" s="221"/>
      <c r="M73" s="221"/>
      <c r="N73" s="221"/>
      <c r="O73" s="221"/>
      <c r="P73" s="221"/>
      <c r="Q73" s="221"/>
      <c r="R73" s="221"/>
    </row>
    <row r="74" spans="3:18" ht="16" customHeight="1" x14ac:dyDescent="0.35">
      <c r="C74" s="221"/>
      <c r="D74" s="221"/>
      <c r="E74" s="221"/>
      <c r="F74" s="221"/>
      <c r="G74" s="221"/>
      <c r="H74" s="221"/>
      <c r="I74" s="221"/>
      <c r="J74" s="221"/>
      <c r="K74" s="221"/>
      <c r="L74" s="221"/>
      <c r="M74" s="221"/>
      <c r="N74" s="221"/>
      <c r="O74" s="221"/>
      <c r="P74" s="221"/>
      <c r="Q74" s="221"/>
      <c r="R74" s="221"/>
    </row>
    <row r="75" spans="3:18" ht="16" customHeight="1" x14ac:dyDescent="0.35">
      <c r="C75" s="221"/>
      <c r="D75" s="221"/>
      <c r="E75" s="221"/>
      <c r="F75" s="221"/>
      <c r="G75" s="221"/>
      <c r="H75" s="221"/>
      <c r="I75" s="221"/>
      <c r="J75" s="221"/>
      <c r="K75" s="221"/>
      <c r="L75" s="221"/>
      <c r="M75" s="221"/>
      <c r="N75" s="221"/>
      <c r="O75" s="221"/>
      <c r="P75" s="221"/>
      <c r="Q75" s="221"/>
      <c r="R75" s="221"/>
    </row>
    <row r="76" spans="3:18" ht="16" customHeight="1" x14ac:dyDescent="0.35">
      <c r="C76" s="221"/>
      <c r="D76" s="221"/>
      <c r="E76" s="221"/>
      <c r="F76" s="221"/>
      <c r="G76" s="221"/>
      <c r="H76" s="221"/>
      <c r="I76" s="221"/>
      <c r="J76" s="221"/>
      <c r="K76" s="221"/>
      <c r="L76" s="221"/>
      <c r="M76" s="221"/>
      <c r="N76" s="221"/>
      <c r="O76" s="221"/>
      <c r="P76" s="221"/>
      <c r="Q76" s="221"/>
      <c r="R76" s="221"/>
    </row>
    <row r="77" spans="3:18" ht="16" customHeight="1" x14ac:dyDescent="0.35">
      <c r="C77" s="221"/>
      <c r="D77" s="221"/>
      <c r="E77" s="221"/>
      <c r="F77" s="221"/>
      <c r="G77" s="221"/>
      <c r="H77" s="221"/>
      <c r="I77" s="221"/>
      <c r="J77" s="221"/>
      <c r="K77" s="221"/>
      <c r="L77" s="221"/>
      <c r="M77" s="221"/>
      <c r="N77" s="221"/>
      <c r="O77" s="221"/>
      <c r="P77" s="221"/>
      <c r="Q77" s="221"/>
      <c r="R77" s="221"/>
    </row>
    <row r="78" spans="3:18" ht="16" customHeight="1" x14ac:dyDescent="0.35">
      <c r="C78" s="221"/>
      <c r="D78" s="221"/>
      <c r="E78" s="221"/>
      <c r="F78" s="221"/>
      <c r="G78" s="221"/>
      <c r="H78" s="221"/>
      <c r="I78" s="221"/>
      <c r="J78" s="221"/>
      <c r="K78" s="221"/>
      <c r="L78" s="221"/>
      <c r="M78" s="221"/>
      <c r="N78" s="221"/>
      <c r="O78" s="221"/>
      <c r="P78" s="221"/>
      <c r="Q78" s="221"/>
      <c r="R78" s="221"/>
    </row>
    <row r="79" spans="3:18" ht="16" customHeight="1" x14ac:dyDescent="0.35">
      <c r="C79" s="221"/>
      <c r="D79" s="221"/>
      <c r="E79" s="221"/>
      <c r="F79" s="221"/>
      <c r="G79" s="221"/>
      <c r="H79" s="221"/>
      <c r="I79" s="221"/>
      <c r="J79" s="221"/>
      <c r="K79" s="221"/>
      <c r="L79" s="221"/>
      <c r="M79" s="221"/>
      <c r="N79" s="221"/>
      <c r="O79" s="221"/>
      <c r="P79" s="221"/>
      <c r="Q79" s="221"/>
      <c r="R79" s="221"/>
    </row>
    <row r="80" spans="3:18" ht="16" customHeight="1" x14ac:dyDescent="0.35">
      <c r="C80" s="221"/>
      <c r="D80" s="221"/>
      <c r="E80" s="221"/>
      <c r="F80" s="221"/>
      <c r="G80" s="221"/>
      <c r="H80" s="221"/>
      <c r="I80" s="221"/>
      <c r="J80" s="221"/>
      <c r="K80" s="221"/>
      <c r="L80" s="221"/>
      <c r="M80" s="221"/>
      <c r="N80" s="221"/>
      <c r="O80" s="221"/>
      <c r="P80" s="221"/>
      <c r="Q80" s="221"/>
      <c r="R80" s="221"/>
    </row>
    <row r="81" spans="3:18" ht="16" customHeight="1" x14ac:dyDescent="0.35">
      <c r="C81" s="221"/>
      <c r="D81" s="221"/>
      <c r="E81" s="221"/>
      <c r="F81" s="221"/>
      <c r="G81" s="221"/>
      <c r="H81" s="221"/>
      <c r="I81" s="221"/>
      <c r="J81" s="221"/>
      <c r="K81" s="221"/>
      <c r="L81" s="221"/>
      <c r="M81" s="221"/>
      <c r="N81" s="221"/>
      <c r="O81" s="221"/>
      <c r="P81" s="221"/>
      <c r="Q81" s="221"/>
      <c r="R81" s="221"/>
    </row>
    <row r="82" spans="3:18" ht="16" customHeight="1" x14ac:dyDescent="0.35">
      <c r="C82" s="16"/>
      <c r="D82" s="16"/>
      <c r="E82" s="16"/>
      <c r="F82" s="16"/>
      <c r="G82" s="16"/>
      <c r="H82" s="16"/>
      <c r="I82" s="16"/>
      <c r="J82" s="16"/>
      <c r="K82" s="16"/>
      <c r="L82" s="16"/>
      <c r="M82" s="16"/>
      <c r="N82" s="16"/>
      <c r="O82" s="16"/>
      <c r="P82" s="16"/>
      <c r="Q82" s="16"/>
      <c r="R82" s="16"/>
    </row>
    <row r="83" spans="3:18" ht="16" customHeight="1" x14ac:dyDescent="0.35">
      <c r="C83" s="16"/>
      <c r="D83" s="16"/>
      <c r="E83" s="16"/>
      <c r="F83" s="16"/>
      <c r="G83" s="16"/>
      <c r="H83" s="16"/>
      <c r="I83" s="16"/>
      <c r="J83" s="16"/>
      <c r="K83" s="16"/>
      <c r="L83" s="16"/>
      <c r="M83" s="16"/>
      <c r="N83" s="16"/>
      <c r="O83" s="16"/>
      <c r="P83" s="16"/>
      <c r="Q83" s="16"/>
      <c r="R83" s="16"/>
    </row>
    <row r="84" spans="3:18" ht="16" customHeight="1" x14ac:dyDescent="0.35">
      <c r="C84" s="16"/>
      <c r="D84" s="16"/>
      <c r="E84" s="16"/>
      <c r="F84" s="16"/>
      <c r="G84" s="16"/>
      <c r="H84" s="16"/>
      <c r="I84" s="16"/>
      <c r="J84" s="16"/>
      <c r="K84" s="16"/>
      <c r="L84" s="16"/>
      <c r="M84" s="16"/>
      <c r="N84" s="16"/>
      <c r="O84" s="16"/>
      <c r="P84" s="16"/>
      <c r="Q84" s="16"/>
      <c r="R84" s="16"/>
    </row>
    <row r="85" spans="3:18" ht="16" customHeight="1" x14ac:dyDescent="0.35">
      <c r="C85" s="16"/>
      <c r="D85" s="16"/>
      <c r="E85" s="16"/>
      <c r="F85" s="16"/>
      <c r="G85" s="16"/>
      <c r="H85" s="16"/>
      <c r="I85" s="16"/>
      <c r="J85" s="16"/>
      <c r="K85" s="16"/>
      <c r="L85" s="16"/>
      <c r="M85" s="16"/>
      <c r="N85" s="16"/>
      <c r="O85" s="16"/>
      <c r="P85" s="16"/>
      <c r="Q85" s="16"/>
      <c r="R85" s="16"/>
    </row>
    <row r="86" spans="3:18" ht="16" customHeight="1" x14ac:dyDescent="0.35">
      <c r="C86" s="16"/>
      <c r="D86" s="16"/>
      <c r="E86" s="16"/>
      <c r="F86" s="16"/>
      <c r="G86" s="16"/>
      <c r="H86" s="16"/>
      <c r="I86" s="16"/>
      <c r="J86" s="16"/>
      <c r="K86" s="16"/>
      <c r="L86" s="16"/>
      <c r="M86" s="16"/>
      <c r="N86" s="16"/>
      <c r="O86" s="16"/>
      <c r="P86" s="16"/>
      <c r="Q86" s="16"/>
      <c r="R86" s="16"/>
    </row>
    <row r="87" spans="3:18" ht="16" customHeight="1" x14ac:dyDescent="0.35">
      <c r="C87" s="16"/>
      <c r="D87" s="16"/>
      <c r="E87" s="16"/>
      <c r="F87" s="16"/>
      <c r="G87" s="16"/>
      <c r="H87" s="16"/>
      <c r="I87" s="16"/>
      <c r="J87" s="16"/>
      <c r="K87" s="16"/>
      <c r="L87" s="16"/>
      <c r="M87" s="16"/>
      <c r="N87" s="16"/>
      <c r="O87" s="16"/>
      <c r="P87" s="16"/>
      <c r="Q87" s="16"/>
      <c r="R87" s="16"/>
    </row>
    <row r="88" spans="3:18" ht="16" customHeight="1" x14ac:dyDescent="0.35">
      <c r="C88" s="16"/>
      <c r="D88" s="16"/>
      <c r="E88" s="16"/>
      <c r="F88" s="16"/>
      <c r="G88" s="16"/>
      <c r="H88" s="16"/>
      <c r="I88" s="16"/>
      <c r="J88" s="16"/>
      <c r="K88" s="16"/>
      <c r="L88" s="16"/>
      <c r="M88" s="16"/>
      <c r="N88" s="16"/>
      <c r="O88" s="16"/>
      <c r="P88" s="16"/>
      <c r="Q88" s="16"/>
      <c r="R88" s="16"/>
    </row>
    <row r="89" spans="3:18" ht="16" customHeight="1" x14ac:dyDescent="0.35">
      <c r="C89" s="16"/>
      <c r="D89" s="16"/>
      <c r="E89" s="16"/>
      <c r="F89" s="16"/>
      <c r="G89" s="16"/>
      <c r="H89" s="16"/>
      <c r="I89" s="16"/>
      <c r="J89" s="16"/>
      <c r="K89" s="16"/>
      <c r="L89" s="16"/>
      <c r="M89" s="16"/>
      <c r="N89" s="16"/>
      <c r="O89" s="16"/>
      <c r="P89" s="16"/>
      <c r="Q89" s="16"/>
      <c r="R89" s="16"/>
    </row>
    <row r="90" spans="3:18" ht="16" customHeight="1" x14ac:dyDescent="0.35">
      <c r="C90" s="16"/>
      <c r="D90" s="16"/>
      <c r="E90" s="16"/>
      <c r="F90" s="16"/>
      <c r="G90" s="16"/>
      <c r="H90" s="16"/>
      <c r="I90" s="16"/>
      <c r="J90" s="16"/>
      <c r="K90" s="16"/>
      <c r="L90" s="16"/>
      <c r="M90" s="16"/>
      <c r="N90" s="16"/>
      <c r="O90" s="16"/>
      <c r="P90" s="16"/>
      <c r="Q90" s="16"/>
      <c r="R90" s="16"/>
    </row>
    <row r="91" spans="3:18" ht="16" customHeight="1" x14ac:dyDescent="0.35">
      <c r="C91" s="16"/>
      <c r="D91" s="16"/>
      <c r="E91" s="16"/>
      <c r="F91" s="16"/>
      <c r="G91" s="16"/>
      <c r="H91" s="16"/>
      <c r="I91" s="16"/>
      <c r="J91" s="16"/>
      <c r="K91" s="16"/>
      <c r="L91" s="16"/>
      <c r="M91" s="16"/>
      <c r="N91" s="16"/>
      <c r="O91" s="16"/>
      <c r="P91" s="16"/>
      <c r="Q91" s="16"/>
      <c r="R91" s="16"/>
    </row>
    <row r="92" spans="3:18" ht="16" customHeight="1" x14ac:dyDescent="0.35">
      <c r="C92" s="16"/>
      <c r="D92" s="16"/>
      <c r="E92" s="16"/>
      <c r="F92" s="16"/>
      <c r="G92" s="16"/>
      <c r="H92" s="16"/>
      <c r="I92" s="16"/>
      <c r="J92" s="16"/>
      <c r="K92" s="16"/>
      <c r="L92" s="16"/>
      <c r="M92" s="16"/>
      <c r="N92" s="16"/>
      <c r="O92" s="16"/>
      <c r="P92" s="16"/>
      <c r="Q92" s="16"/>
      <c r="R92" s="16"/>
    </row>
    <row r="93" spans="3:18" ht="16" customHeight="1" x14ac:dyDescent="0.35">
      <c r="C93" s="16"/>
      <c r="D93" s="16"/>
      <c r="E93" s="16"/>
      <c r="F93" s="16"/>
      <c r="G93" s="16"/>
      <c r="H93" s="16"/>
      <c r="I93" s="16"/>
      <c r="J93" s="16"/>
      <c r="K93" s="16"/>
      <c r="L93" s="16"/>
      <c r="M93" s="16"/>
      <c r="N93" s="16"/>
      <c r="O93" s="16"/>
      <c r="P93" s="16"/>
      <c r="Q93" s="16"/>
      <c r="R93" s="16"/>
    </row>
    <row r="94" spans="3:18" ht="16" customHeight="1" x14ac:dyDescent="0.35">
      <c r="C94" s="16"/>
      <c r="D94" s="16"/>
      <c r="E94" s="16"/>
      <c r="F94" s="16"/>
      <c r="G94" s="16"/>
      <c r="H94" s="16"/>
      <c r="I94" s="16"/>
      <c r="J94" s="16"/>
      <c r="K94" s="16"/>
      <c r="L94" s="16"/>
      <c r="M94" s="16"/>
      <c r="N94" s="16"/>
      <c r="O94" s="16"/>
      <c r="P94" s="16"/>
      <c r="Q94" s="16"/>
      <c r="R94" s="16"/>
    </row>
    <row r="95" spans="3:18" ht="16" customHeight="1" x14ac:dyDescent="0.35">
      <c r="C95" s="16"/>
      <c r="D95" s="16"/>
      <c r="E95" s="16"/>
      <c r="F95" s="16"/>
      <c r="G95" s="16"/>
      <c r="H95" s="16"/>
      <c r="I95" s="16"/>
      <c r="J95" s="16"/>
      <c r="K95" s="16"/>
      <c r="L95" s="16"/>
      <c r="M95" s="16"/>
      <c r="N95" s="16"/>
      <c r="O95" s="16"/>
      <c r="P95" s="16"/>
      <c r="Q95" s="16"/>
      <c r="R95" s="16"/>
    </row>
    <row r="96" spans="3:18" ht="16" customHeight="1" x14ac:dyDescent="0.35">
      <c r="C96" s="16"/>
      <c r="D96" s="16"/>
      <c r="E96" s="16"/>
      <c r="F96" s="16"/>
      <c r="G96" s="16"/>
      <c r="H96" s="16"/>
      <c r="I96" s="16"/>
      <c r="J96" s="16"/>
      <c r="K96" s="16"/>
      <c r="L96" s="16"/>
      <c r="M96" s="16"/>
      <c r="N96" s="16"/>
      <c r="O96" s="16"/>
      <c r="P96" s="16"/>
      <c r="Q96" s="16"/>
      <c r="R96" s="16"/>
    </row>
    <row r="97" spans="3:18" ht="16" customHeight="1" x14ac:dyDescent="0.35">
      <c r="C97" s="16"/>
      <c r="D97" s="16"/>
      <c r="E97" s="16"/>
      <c r="F97" s="16"/>
      <c r="G97" s="16"/>
      <c r="H97" s="16"/>
      <c r="I97" s="16"/>
      <c r="J97" s="16"/>
      <c r="K97" s="16"/>
      <c r="L97" s="16"/>
      <c r="M97" s="16"/>
      <c r="N97" s="16"/>
      <c r="O97" s="16"/>
      <c r="P97" s="16"/>
      <c r="Q97" s="16"/>
      <c r="R97" s="16"/>
    </row>
    <row r="98" spans="3:18" ht="16" customHeight="1" x14ac:dyDescent="0.35">
      <c r="C98" s="16"/>
      <c r="D98" s="16"/>
      <c r="E98" s="16"/>
      <c r="F98" s="16"/>
      <c r="G98" s="16"/>
      <c r="H98" s="16"/>
      <c r="I98" s="16"/>
      <c r="J98" s="16"/>
      <c r="K98" s="16"/>
      <c r="L98" s="16"/>
      <c r="M98" s="16"/>
      <c r="N98" s="16"/>
      <c r="O98" s="16"/>
      <c r="P98" s="16"/>
      <c r="Q98" s="16"/>
      <c r="R98" s="16"/>
    </row>
    <row r="99" spans="3:18" ht="16" customHeight="1" x14ac:dyDescent="0.35">
      <c r="C99" s="16"/>
      <c r="D99" s="16"/>
      <c r="E99" s="16"/>
      <c r="F99" s="16"/>
      <c r="G99" s="16"/>
      <c r="H99" s="16"/>
      <c r="I99" s="16"/>
      <c r="J99" s="16"/>
      <c r="K99" s="16"/>
      <c r="L99" s="16"/>
      <c r="M99" s="16"/>
      <c r="N99" s="16"/>
      <c r="O99" s="16"/>
      <c r="P99" s="16"/>
      <c r="Q99" s="16"/>
      <c r="R99" s="16"/>
    </row>
    <row r="100" spans="3:18" ht="16" customHeight="1" x14ac:dyDescent="0.35">
      <c r="C100" s="16"/>
      <c r="D100" s="16"/>
      <c r="E100" s="16"/>
      <c r="F100" s="16"/>
      <c r="G100" s="16"/>
      <c r="H100" s="16"/>
      <c r="I100" s="16"/>
      <c r="J100" s="16"/>
      <c r="K100" s="16"/>
      <c r="L100" s="16"/>
      <c r="M100" s="16"/>
      <c r="N100" s="16"/>
      <c r="O100" s="16"/>
      <c r="P100" s="16"/>
      <c r="Q100" s="16"/>
      <c r="R100" s="16"/>
    </row>
    <row r="101" spans="3:18" ht="16" customHeight="1" x14ac:dyDescent="0.35">
      <c r="C101" s="437" t="s">
        <v>375</v>
      </c>
      <c r="D101" s="221"/>
      <c r="E101" s="221"/>
      <c r="F101" s="221"/>
      <c r="G101" s="221"/>
      <c r="H101" s="221"/>
      <c r="I101" s="221"/>
      <c r="J101" s="221"/>
      <c r="K101" s="221"/>
      <c r="L101" s="221"/>
      <c r="M101" s="221"/>
      <c r="N101" s="221"/>
      <c r="O101" s="221"/>
      <c r="P101" s="221"/>
      <c r="Q101" s="221"/>
      <c r="R101" s="221"/>
    </row>
    <row r="102" spans="3:18" ht="16" customHeight="1" x14ac:dyDescent="0.35">
      <c r="C102" s="221"/>
      <c r="D102" s="221"/>
      <c r="E102" s="221"/>
      <c r="F102" s="221"/>
      <c r="G102" s="221"/>
      <c r="H102" s="221"/>
      <c r="I102" s="221"/>
      <c r="J102" s="221"/>
      <c r="K102" s="221"/>
      <c r="L102" s="221"/>
      <c r="M102" s="221"/>
      <c r="N102" s="221"/>
      <c r="O102" s="221"/>
      <c r="P102" s="221"/>
      <c r="Q102" s="221"/>
      <c r="R102" s="221"/>
    </row>
    <row r="103" spans="3:18" ht="16" customHeight="1" x14ac:dyDescent="0.35">
      <c r="C103" s="221"/>
      <c r="D103" s="221"/>
      <c r="E103" s="221"/>
      <c r="F103" s="221"/>
      <c r="G103" s="221"/>
      <c r="H103" s="221"/>
      <c r="I103" s="221"/>
      <c r="J103" s="221"/>
      <c r="K103" s="221"/>
      <c r="L103" s="221"/>
      <c r="M103" s="221"/>
      <c r="N103" s="221"/>
      <c r="O103" s="221"/>
      <c r="P103" s="221"/>
      <c r="Q103" s="221"/>
      <c r="R103" s="221"/>
    </row>
    <row r="104" spans="3:18" ht="16" customHeight="1" x14ac:dyDescent="0.35">
      <c r="C104" s="221"/>
      <c r="D104" s="221"/>
      <c r="E104" s="221"/>
      <c r="F104" s="221"/>
      <c r="G104" s="221"/>
      <c r="H104" s="221"/>
      <c r="I104" s="221"/>
      <c r="J104" s="221"/>
      <c r="K104" s="221"/>
      <c r="L104" s="221"/>
      <c r="M104" s="221"/>
      <c r="N104" s="221"/>
      <c r="O104" s="221"/>
      <c r="P104" s="221"/>
      <c r="Q104" s="221"/>
      <c r="R104" s="221"/>
    </row>
    <row r="105" spans="3:18" ht="16" customHeight="1" x14ac:dyDescent="0.35">
      <c r="C105" s="221"/>
      <c r="D105" s="221"/>
      <c r="E105" s="221"/>
      <c r="F105" s="221"/>
      <c r="G105" s="221"/>
      <c r="H105" s="221"/>
      <c r="I105" s="221"/>
      <c r="J105" s="221"/>
      <c r="K105" s="221"/>
      <c r="L105" s="221"/>
      <c r="M105" s="221"/>
      <c r="N105" s="221"/>
      <c r="O105" s="221"/>
      <c r="P105" s="221"/>
      <c r="Q105" s="221"/>
      <c r="R105" s="221"/>
    </row>
    <row r="106" spans="3:18" ht="15" customHeight="1" x14ac:dyDescent="0.35">
      <c r="C106" s="221"/>
      <c r="D106" s="221"/>
      <c r="E106" s="221"/>
      <c r="F106" s="221"/>
      <c r="G106" s="221"/>
      <c r="H106" s="221"/>
      <c r="I106" s="221"/>
      <c r="J106" s="221"/>
      <c r="K106" s="221"/>
      <c r="L106" s="221"/>
      <c r="M106" s="221"/>
      <c r="N106" s="221"/>
      <c r="O106" s="221"/>
      <c r="P106" s="221"/>
      <c r="Q106" s="221"/>
      <c r="R106" s="221"/>
    </row>
    <row r="107" spans="3:18" ht="15" customHeight="1" x14ac:dyDescent="0.35">
      <c r="C107" s="221"/>
      <c r="D107" s="221"/>
      <c r="E107" s="221"/>
      <c r="F107" s="221"/>
      <c r="G107" s="221"/>
      <c r="H107" s="221"/>
      <c r="I107" s="221"/>
      <c r="J107" s="221"/>
      <c r="K107" s="221"/>
      <c r="L107" s="221"/>
      <c r="M107" s="221"/>
      <c r="N107" s="221"/>
      <c r="O107" s="221"/>
      <c r="P107" s="221"/>
      <c r="Q107" s="221"/>
      <c r="R107" s="221"/>
    </row>
    <row r="108" spans="3:18" ht="15" customHeight="1" x14ac:dyDescent="0.35">
      <c r="C108" s="221"/>
      <c r="D108" s="221"/>
      <c r="E108" s="221"/>
      <c r="F108" s="221"/>
      <c r="G108" s="221"/>
      <c r="H108" s="221"/>
      <c r="I108" s="221"/>
      <c r="J108" s="221"/>
      <c r="K108" s="221"/>
      <c r="L108" s="221"/>
      <c r="M108" s="221"/>
      <c r="N108" s="221"/>
      <c r="O108" s="221"/>
      <c r="P108" s="221"/>
      <c r="Q108" s="221"/>
      <c r="R108" s="221"/>
    </row>
    <row r="109" spans="3:18" ht="15" customHeight="1" x14ac:dyDescent="0.35">
      <c r="C109" s="221"/>
      <c r="D109" s="221"/>
      <c r="E109" s="221"/>
      <c r="F109" s="221"/>
      <c r="G109" s="221"/>
      <c r="H109" s="221"/>
      <c r="I109" s="221"/>
      <c r="J109" s="221"/>
      <c r="K109" s="221"/>
      <c r="L109" s="221"/>
      <c r="M109" s="221"/>
      <c r="N109" s="221"/>
      <c r="O109" s="221"/>
      <c r="P109" s="221"/>
      <c r="Q109" s="221"/>
      <c r="R109" s="221"/>
    </row>
    <row r="110" spans="3:18" ht="15" customHeight="1" x14ac:dyDescent="0.35">
      <c r="C110" s="221"/>
      <c r="D110" s="221"/>
      <c r="E110" s="221"/>
      <c r="F110" s="221"/>
      <c r="G110" s="221"/>
      <c r="H110" s="221"/>
      <c r="I110" s="221"/>
      <c r="J110" s="221"/>
      <c r="K110" s="221"/>
      <c r="L110" s="221"/>
      <c r="M110" s="221"/>
      <c r="N110" s="221"/>
      <c r="O110" s="221"/>
      <c r="P110" s="221"/>
      <c r="Q110" s="221"/>
      <c r="R110" s="221"/>
    </row>
    <row r="111" spans="3:18" ht="15" customHeight="1" x14ac:dyDescent="0.35">
      <c r="C111" s="221"/>
      <c r="D111" s="221"/>
      <c r="E111" s="221"/>
      <c r="F111" s="221"/>
      <c r="G111" s="221"/>
      <c r="H111" s="221"/>
      <c r="I111" s="221"/>
      <c r="J111" s="221"/>
      <c r="K111" s="221"/>
      <c r="L111" s="221"/>
      <c r="M111" s="221"/>
      <c r="N111" s="221"/>
      <c r="O111" s="221"/>
      <c r="P111" s="221"/>
      <c r="Q111" s="221"/>
      <c r="R111" s="221"/>
    </row>
    <row r="112" spans="3:18" ht="15" customHeight="1" x14ac:dyDescent="0.35">
      <c r="C112" s="221"/>
      <c r="D112" s="221"/>
      <c r="E112" s="221"/>
      <c r="F112" s="221"/>
      <c r="G112" s="221"/>
      <c r="H112" s="221"/>
      <c r="I112" s="221"/>
      <c r="J112" s="221"/>
      <c r="K112" s="221"/>
      <c r="L112" s="221"/>
      <c r="M112" s="221"/>
      <c r="N112" s="221"/>
      <c r="O112" s="221"/>
      <c r="P112" s="221"/>
      <c r="Q112" s="221"/>
      <c r="R112" s="221"/>
    </row>
    <row r="113" spans="3:18" ht="15" customHeight="1" x14ac:dyDescent="0.35">
      <c r="C113" s="221"/>
      <c r="D113" s="221"/>
      <c r="E113" s="221"/>
      <c r="F113" s="221"/>
      <c r="G113" s="221"/>
      <c r="H113" s="221"/>
      <c r="I113" s="221"/>
      <c r="J113" s="221"/>
      <c r="K113" s="221"/>
      <c r="L113" s="221"/>
      <c r="M113" s="221"/>
      <c r="N113" s="221"/>
      <c r="O113" s="221"/>
      <c r="P113" s="221"/>
      <c r="Q113" s="221"/>
      <c r="R113" s="221"/>
    </row>
    <row r="114" spans="3:18" ht="15" customHeight="1" x14ac:dyDescent="0.35">
      <c r="C114" s="221"/>
      <c r="D114" s="221"/>
      <c r="E114" s="221"/>
      <c r="F114" s="221"/>
      <c r="G114" s="221"/>
      <c r="H114" s="221"/>
      <c r="I114" s="221"/>
      <c r="J114" s="221"/>
      <c r="K114" s="221"/>
      <c r="L114" s="221"/>
      <c r="M114" s="221"/>
      <c r="N114" s="221"/>
      <c r="O114" s="221"/>
      <c r="P114" s="221"/>
      <c r="Q114" s="221"/>
      <c r="R114" s="221"/>
    </row>
    <row r="115" spans="3:18" ht="15" customHeight="1" x14ac:dyDescent="0.35">
      <c r="C115" s="221"/>
      <c r="D115" s="221"/>
      <c r="E115" s="221"/>
      <c r="F115" s="221"/>
      <c r="G115" s="221"/>
      <c r="H115" s="221"/>
      <c r="I115" s="221"/>
      <c r="J115" s="221"/>
      <c r="K115" s="221"/>
      <c r="L115" s="221"/>
      <c r="M115" s="221"/>
      <c r="N115" s="221"/>
      <c r="O115" s="221"/>
      <c r="P115" s="221"/>
      <c r="Q115" s="221"/>
      <c r="R115" s="221"/>
    </row>
    <row r="116" spans="3:18" ht="15" customHeight="1" x14ac:dyDescent="0.35">
      <c r="C116" s="221"/>
      <c r="D116" s="221"/>
      <c r="E116" s="221"/>
      <c r="F116" s="221"/>
      <c r="G116" s="221"/>
      <c r="H116" s="221"/>
      <c r="I116" s="221"/>
      <c r="J116" s="221"/>
      <c r="K116" s="221"/>
      <c r="L116" s="221"/>
      <c r="M116" s="221"/>
      <c r="N116" s="221"/>
      <c r="O116" s="221"/>
      <c r="P116" s="221"/>
      <c r="Q116" s="221"/>
      <c r="R116" s="221"/>
    </row>
  </sheetData>
  <sheetProtection algorithmName="SHA-512" hashValue="tTLF7gnl6m0pwcwEi99wm1FFTliPdw0fQCFZ2X+C5Y1smaCgtCNPVw70HXOJIlqffU7sjjPOQ5na/pJG+MHNOQ==" saltValue="cuqWUElqAoYB7SibRblmWw==" spinCount="100000" sheet="1" objects="1" scenarios="1" selectLockedCells="1" selectUnlockedCells="1"/>
  <customSheetViews>
    <customSheetView guid="{8D88DD34-EDCF-2545-92E6-3B4294438499}" scale="90" showGridLines="0" topLeftCell="B110">
      <selection activeCell="M65" sqref="M65"/>
      <pageMargins left="0" right="0" top="0" bottom="0" header="0" footer="0"/>
      <pageSetup paperSize="9" scale="40" fitToWidth="0" fitToHeight="0" orientation="portrait" horizontalDpi="0" verticalDpi="0"/>
    </customSheetView>
  </customSheetViews>
  <mergeCells count="44">
    <mergeCell ref="C70:R81"/>
    <mergeCell ref="C101:R112"/>
    <mergeCell ref="C113:R116"/>
    <mergeCell ref="C15:F15"/>
    <mergeCell ref="C16:F16"/>
    <mergeCell ref="J15:L15"/>
    <mergeCell ref="C19:N23"/>
    <mergeCell ref="C25:D26"/>
    <mergeCell ref="C27:P28"/>
    <mergeCell ref="G39:I39"/>
    <mergeCell ref="J39:L39"/>
    <mergeCell ref="C30:R34"/>
    <mergeCell ref="C55:F55"/>
    <mergeCell ref="C49:F49"/>
    <mergeCell ref="C39:F40"/>
    <mergeCell ref="C67:P68"/>
    <mergeCell ref="C7:D8"/>
    <mergeCell ref="C9:P10"/>
    <mergeCell ref="C14:F14"/>
    <mergeCell ref="C13:F13"/>
    <mergeCell ref="J14:L14"/>
    <mergeCell ref="C61:F61"/>
    <mergeCell ref="C62:F62"/>
    <mergeCell ref="C63:F63"/>
    <mergeCell ref="C65:D66"/>
    <mergeCell ref="C36:L38"/>
    <mergeCell ref="C51:L52"/>
    <mergeCell ref="J53:L53"/>
    <mergeCell ref="G53:I53"/>
    <mergeCell ref="C56:F56"/>
    <mergeCell ref="C57:F57"/>
    <mergeCell ref="C58:F58"/>
    <mergeCell ref="C59:F59"/>
    <mergeCell ref="C60:F60"/>
    <mergeCell ref="O41:R43"/>
    <mergeCell ref="C53:F54"/>
    <mergeCell ref="C45:F45"/>
    <mergeCell ref="C46:F46"/>
    <mergeCell ref="C47:F47"/>
    <mergeCell ref="C48:F48"/>
    <mergeCell ref="C41:F41"/>
    <mergeCell ref="C42:F42"/>
    <mergeCell ref="C43:F43"/>
    <mergeCell ref="C44:F44"/>
  </mergeCells>
  <phoneticPr fontId="13" type="noConversion"/>
  <hyperlinks>
    <hyperlink ref="O41:R43" r:id="rId1" location="politicasdoconglomerado" display="https://www.melhoramentos.com.br/compliance/ - politicasdoconglomerado" xr:uid="{8ED2B7A1-46AA-5B4D-AF01-F6207EB4A1ED}"/>
  </hyperlinks>
  <pageMargins left="0.7" right="0.7" top="0.75" bottom="0.75" header="0.3" footer="0.3"/>
  <pageSetup paperSize="9" scale="40" fitToWidth="0" fitToHeight="0" orientation="portrait" horizontalDpi="0" verticalDpi="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6D3540-68E0-3140-8F82-FD88BAE59C52}">
  <sheetPr codeName="Planilha19"/>
  <dimension ref="A1:AE43"/>
  <sheetViews>
    <sheetView showGridLines="0" showRowColHeaders="0" zoomScaleNormal="100" workbookViewId="0">
      <selection activeCell="T16" sqref="T16"/>
      <extLst>
        <ext xmlns:xlsdti="http://schemas.microsoft.com/office/spreadsheetml/2023/showDataTypeIcons" uri="{77bfe23e-c014-4d31-8a63-9c772dbf06b6}">
          <xlsdti:showDataTypeIcons visible="0"/>
        </ext>
      </extLst>
    </sheetView>
  </sheetViews>
  <sheetFormatPr defaultColWidth="10.83203125" defaultRowHeight="15.5" x14ac:dyDescent="0.35"/>
  <cols>
    <col min="1" max="2" width="10.83203125" style="8"/>
    <col min="3" max="18" width="10.83203125" style="9"/>
    <col min="19" max="31" width="10.83203125" style="8"/>
    <col min="32" max="16384" width="10.83203125" style="9"/>
  </cols>
  <sheetData>
    <row r="1" spans="3:18" x14ac:dyDescent="0.35">
      <c r="C1" s="8"/>
      <c r="D1" s="8"/>
      <c r="E1" s="8"/>
      <c r="F1" s="8"/>
      <c r="G1" s="8"/>
      <c r="H1" s="8"/>
      <c r="I1" s="8"/>
      <c r="J1" s="8"/>
      <c r="K1" s="8"/>
      <c r="L1" s="8"/>
      <c r="M1" s="8"/>
      <c r="N1" s="8"/>
      <c r="O1" s="8"/>
      <c r="P1" s="8"/>
      <c r="Q1" s="8"/>
      <c r="R1" s="8"/>
    </row>
    <row r="2" spans="3:18" x14ac:dyDescent="0.35">
      <c r="C2" s="8"/>
      <c r="D2" s="8"/>
      <c r="E2" s="8"/>
      <c r="F2" s="8"/>
      <c r="G2" s="8"/>
      <c r="H2" s="8"/>
      <c r="I2" s="8"/>
      <c r="J2" s="8"/>
      <c r="K2" s="8"/>
      <c r="L2" s="8"/>
      <c r="M2" s="8"/>
      <c r="N2" s="8"/>
      <c r="O2" s="8"/>
      <c r="P2" s="8"/>
      <c r="Q2" s="8"/>
      <c r="R2" s="8"/>
    </row>
    <row r="3" spans="3:18" x14ac:dyDescent="0.35">
      <c r="C3" s="8"/>
      <c r="D3" s="8"/>
      <c r="E3" s="8"/>
      <c r="F3" s="8"/>
      <c r="G3" s="8"/>
      <c r="H3" s="8"/>
      <c r="I3" s="8"/>
      <c r="J3" s="8"/>
      <c r="K3" s="8"/>
      <c r="L3" s="8"/>
      <c r="M3" s="8"/>
      <c r="N3" s="8"/>
      <c r="O3" s="8"/>
      <c r="P3" s="8"/>
      <c r="Q3" s="8"/>
      <c r="R3" s="8"/>
    </row>
    <row r="4" spans="3:18" x14ac:dyDescent="0.35">
      <c r="C4" s="8"/>
      <c r="D4" s="8"/>
      <c r="E4" s="8"/>
      <c r="F4" s="8"/>
      <c r="G4" s="8"/>
      <c r="H4" s="8"/>
      <c r="I4" s="8"/>
      <c r="J4" s="8"/>
      <c r="K4" s="8"/>
      <c r="L4" s="8"/>
      <c r="M4" s="8"/>
      <c r="N4" s="8"/>
      <c r="O4" s="8"/>
      <c r="P4" s="8"/>
      <c r="Q4" s="8"/>
      <c r="R4" s="8"/>
    </row>
    <row r="5" spans="3:18" x14ac:dyDescent="0.35">
      <c r="C5" s="8"/>
      <c r="D5" s="8"/>
      <c r="E5" s="8"/>
      <c r="F5" s="8"/>
      <c r="G5" s="8"/>
      <c r="H5" s="8"/>
      <c r="I5" s="8"/>
      <c r="J5" s="8"/>
      <c r="K5" s="8"/>
      <c r="L5" s="8"/>
      <c r="M5" s="8"/>
      <c r="N5" s="8"/>
      <c r="O5" s="8"/>
      <c r="P5" s="8"/>
      <c r="Q5" s="8"/>
      <c r="R5" s="8"/>
    </row>
    <row r="6" spans="3:18" x14ac:dyDescent="0.35">
      <c r="C6" s="8"/>
      <c r="D6" s="8"/>
      <c r="E6" s="8"/>
      <c r="F6" s="8"/>
      <c r="G6" s="8"/>
      <c r="H6" s="8"/>
      <c r="I6" s="8"/>
      <c r="J6" s="8"/>
      <c r="K6" s="8"/>
      <c r="L6" s="8"/>
      <c r="M6" s="8"/>
      <c r="N6" s="8"/>
      <c r="O6" s="8"/>
      <c r="P6" s="8"/>
      <c r="Q6" s="8"/>
      <c r="R6" s="8"/>
    </row>
    <row r="7" spans="3:18" x14ac:dyDescent="0.35">
      <c r="C7" s="463" t="s">
        <v>376</v>
      </c>
      <c r="D7" s="463"/>
      <c r="E7" s="463"/>
      <c r="F7" s="463"/>
      <c r="G7" s="463"/>
      <c r="H7" s="463"/>
      <c r="I7" s="7"/>
      <c r="J7" s="7"/>
      <c r="K7" s="7"/>
      <c r="L7" s="7"/>
      <c r="M7" s="7"/>
      <c r="N7" s="7"/>
      <c r="O7" s="7"/>
      <c r="P7" s="7"/>
      <c r="Q7" s="7"/>
      <c r="R7" s="7"/>
    </row>
    <row r="8" spans="3:18" x14ac:dyDescent="0.35">
      <c r="C8" s="463"/>
      <c r="D8" s="463"/>
      <c r="E8" s="463"/>
      <c r="F8" s="463"/>
      <c r="G8" s="463"/>
      <c r="H8" s="463"/>
      <c r="I8" s="7"/>
      <c r="J8" s="7"/>
      <c r="K8" s="7"/>
      <c r="L8" s="7"/>
      <c r="M8" s="7"/>
      <c r="N8" s="7"/>
      <c r="O8" s="7"/>
      <c r="P8" s="7"/>
      <c r="Q8" s="7"/>
      <c r="R8" s="7"/>
    </row>
    <row r="9" spans="3:18" ht="16" customHeight="1" x14ac:dyDescent="0.35">
      <c r="C9" s="224" t="s">
        <v>377</v>
      </c>
      <c r="D9" s="224"/>
      <c r="E9" s="224"/>
      <c r="F9" s="224"/>
      <c r="G9" s="224"/>
      <c r="H9" s="224"/>
      <c r="I9" s="224"/>
      <c r="J9" s="224"/>
      <c r="K9" s="224"/>
      <c r="L9" s="224"/>
      <c r="M9" s="224"/>
      <c r="N9" s="224"/>
      <c r="O9" s="224"/>
      <c r="P9" s="224"/>
      <c r="Q9" s="224"/>
      <c r="R9" s="7"/>
    </row>
    <row r="10" spans="3:18" ht="16" customHeight="1" x14ac:dyDescent="0.35">
      <c r="C10" s="224"/>
      <c r="D10" s="224"/>
      <c r="E10" s="224"/>
      <c r="F10" s="224"/>
      <c r="G10" s="224"/>
      <c r="H10" s="224"/>
      <c r="I10" s="224"/>
      <c r="J10" s="224"/>
      <c r="K10" s="224"/>
      <c r="L10" s="224"/>
      <c r="M10" s="224"/>
      <c r="N10" s="224"/>
      <c r="O10" s="224"/>
      <c r="P10" s="224"/>
      <c r="Q10" s="224"/>
      <c r="R10" s="7"/>
    </row>
    <row r="11" spans="3:18" ht="16.5" x14ac:dyDescent="0.35">
      <c r="C11" s="12"/>
      <c r="D11" s="13"/>
      <c r="E11" s="13"/>
      <c r="F11" s="13"/>
      <c r="G11" s="13"/>
      <c r="H11" s="14"/>
      <c r="I11" s="14"/>
      <c r="J11" s="14"/>
      <c r="K11" s="14"/>
      <c r="L11" s="14"/>
      <c r="M11" s="14"/>
      <c r="N11" s="14"/>
      <c r="O11" s="14"/>
      <c r="P11" s="14"/>
      <c r="Q11" s="14"/>
      <c r="R11" s="14"/>
    </row>
    <row r="12" spans="3:18" ht="16" customHeight="1" x14ac:dyDescent="0.35">
      <c r="C12" s="414" t="s">
        <v>649</v>
      </c>
      <c r="D12" s="414"/>
      <c r="E12" s="414"/>
      <c r="F12" s="414"/>
      <c r="G12" s="414"/>
      <c r="H12" s="414"/>
      <c r="I12" s="414"/>
      <c r="J12" s="414"/>
      <c r="K12" s="414"/>
      <c r="L12" s="414"/>
      <c r="M12" s="414"/>
      <c r="N12" s="414"/>
      <c r="O12" s="414"/>
      <c r="P12" s="414"/>
      <c r="Q12" s="414"/>
      <c r="R12" s="414"/>
    </row>
    <row r="13" spans="3:18" ht="16" customHeight="1" x14ac:dyDescent="0.35">
      <c r="C13" s="414"/>
      <c r="D13" s="414"/>
      <c r="E13" s="414"/>
      <c r="F13" s="414"/>
      <c r="G13" s="414"/>
      <c r="H13" s="414"/>
      <c r="I13" s="414"/>
      <c r="J13" s="414"/>
      <c r="K13" s="414"/>
      <c r="L13" s="414"/>
      <c r="M13" s="414"/>
      <c r="N13" s="414"/>
      <c r="O13" s="414"/>
      <c r="P13" s="414"/>
      <c r="Q13" s="414"/>
      <c r="R13" s="414"/>
    </row>
    <row r="14" spans="3:18" ht="23.25" customHeight="1" x14ac:dyDescent="0.35">
      <c r="C14" s="414"/>
      <c r="D14" s="414"/>
      <c r="E14" s="414"/>
      <c r="F14" s="414"/>
      <c r="G14" s="414"/>
      <c r="H14" s="414"/>
      <c r="I14" s="414"/>
      <c r="J14" s="414"/>
      <c r="K14" s="414"/>
      <c r="L14" s="414"/>
      <c r="M14" s="414"/>
      <c r="N14" s="414"/>
      <c r="O14" s="414"/>
      <c r="P14" s="414"/>
      <c r="Q14" s="414"/>
      <c r="R14" s="414"/>
    </row>
    <row r="15" spans="3:18" ht="17.149999999999999" customHeight="1" x14ac:dyDescent="0.35">
      <c r="C15" s="16"/>
      <c r="D15" s="16"/>
      <c r="E15" s="16"/>
      <c r="F15" s="16"/>
      <c r="G15" s="16"/>
      <c r="H15" s="16"/>
      <c r="I15" s="16"/>
      <c r="J15" s="16"/>
      <c r="K15" s="16"/>
      <c r="L15" s="16"/>
      <c r="M15" s="16"/>
      <c r="N15" s="16"/>
      <c r="O15" s="16"/>
      <c r="P15" s="16"/>
      <c r="Q15" s="16"/>
      <c r="R15" s="16"/>
    </row>
    <row r="16" spans="3:18" ht="16" customHeight="1" x14ac:dyDescent="0.35">
      <c r="C16" s="500" t="s">
        <v>378</v>
      </c>
      <c r="D16" s="500"/>
      <c r="E16" s="500"/>
      <c r="F16" s="500"/>
      <c r="G16" s="500"/>
      <c r="H16" s="500"/>
      <c r="I16" s="500"/>
      <c r="J16" s="500"/>
      <c r="K16" s="500"/>
      <c r="L16" s="500"/>
      <c r="M16" s="500"/>
      <c r="N16" s="500"/>
      <c r="O16" s="500"/>
      <c r="P16" s="500"/>
      <c r="Q16" s="16"/>
      <c r="R16" s="16"/>
    </row>
    <row r="17" spans="3:18" ht="16" customHeight="1" x14ac:dyDescent="0.35">
      <c r="C17" s="16"/>
      <c r="D17" s="16"/>
      <c r="E17" s="16"/>
      <c r="F17" s="16"/>
      <c r="G17" s="16"/>
      <c r="H17" s="16"/>
      <c r="I17" s="16"/>
      <c r="J17" s="16"/>
      <c r="K17" s="16"/>
      <c r="L17" s="16"/>
      <c r="M17" s="16"/>
      <c r="N17" s="16"/>
      <c r="O17" s="16"/>
      <c r="P17" s="16"/>
      <c r="Q17" s="16"/>
      <c r="R17" s="16"/>
    </row>
    <row r="18" spans="3:18" ht="16" customHeight="1" x14ac:dyDescent="0.35">
      <c r="C18" s="495" t="s">
        <v>379</v>
      </c>
      <c r="D18" s="495"/>
      <c r="E18" s="495"/>
      <c r="F18" s="495"/>
      <c r="G18" s="35"/>
      <c r="H18" s="502">
        <v>2023</v>
      </c>
      <c r="I18" s="503"/>
      <c r="J18" s="501">
        <v>2024</v>
      </c>
      <c r="K18" s="501"/>
      <c r="L18" s="501">
        <v>2025</v>
      </c>
      <c r="M18" s="501"/>
      <c r="N18" s="16"/>
      <c r="O18" s="16"/>
      <c r="P18" s="16"/>
      <c r="Q18" s="16"/>
      <c r="R18" s="16"/>
    </row>
    <row r="19" spans="3:18" ht="16" customHeight="1" x14ac:dyDescent="0.35">
      <c r="C19" s="373" t="s">
        <v>380</v>
      </c>
      <c r="D19" s="373"/>
      <c r="E19" s="373"/>
      <c r="F19" s="373"/>
      <c r="G19" s="27" t="s">
        <v>381</v>
      </c>
      <c r="H19" s="506">
        <v>36918.338199999998</v>
      </c>
      <c r="I19" s="507"/>
      <c r="J19" s="504">
        <v>31799.34</v>
      </c>
      <c r="K19" s="505"/>
      <c r="L19" s="504">
        <v>10783.02</v>
      </c>
      <c r="M19" s="505"/>
      <c r="N19" s="16"/>
      <c r="O19" s="16"/>
      <c r="P19" s="16"/>
      <c r="Q19" s="16"/>
      <c r="R19" s="16"/>
    </row>
    <row r="20" spans="3:18" ht="16" customHeight="1" x14ac:dyDescent="0.35">
      <c r="C20" s="373" t="s">
        <v>382</v>
      </c>
      <c r="D20" s="373"/>
      <c r="E20" s="373"/>
      <c r="F20" s="373"/>
      <c r="G20" s="27" t="s">
        <v>381</v>
      </c>
      <c r="H20" s="506">
        <v>486975.40840000001</v>
      </c>
      <c r="I20" s="507"/>
      <c r="J20" s="504">
        <v>467665.5</v>
      </c>
      <c r="K20" s="505"/>
      <c r="L20" s="504">
        <v>501333.07</v>
      </c>
      <c r="M20" s="505"/>
      <c r="N20" s="16"/>
      <c r="O20" s="16"/>
      <c r="P20" s="16"/>
      <c r="Q20" s="16"/>
      <c r="R20" s="16"/>
    </row>
    <row r="21" spans="3:18" ht="16" customHeight="1" x14ac:dyDescent="0.35">
      <c r="C21" s="16"/>
      <c r="D21" s="16"/>
      <c r="E21" s="16"/>
      <c r="F21" s="16"/>
      <c r="G21" s="16"/>
      <c r="H21" s="16"/>
      <c r="I21" s="16"/>
      <c r="J21" s="16"/>
      <c r="K21" s="16"/>
      <c r="L21" s="16"/>
      <c r="M21" s="16"/>
      <c r="N21" s="16"/>
      <c r="O21" s="16"/>
      <c r="P21" s="16"/>
      <c r="Q21" s="16"/>
      <c r="R21" s="16"/>
    </row>
    <row r="22" spans="3:18" ht="16" customHeight="1" x14ac:dyDescent="0.35">
      <c r="C22" s="495" t="s">
        <v>383</v>
      </c>
      <c r="D22" s="495"/>
      <c r="E22" s="495"/>
      <c r="F22" s="495"/>
      <c r="G22" s="35"/>
      <c r="H22" s="502">
        <v>2023</v>
      </c>
      <c r="I22" s="503"/>
      <c r="J22" s="501">
        <v>2024</v>
      </c>
      <c r="K22" s="501"/>
      <c r="L22" s="501">
        <v>2025</v>
      </c>
      <c r="M22" s="501"/>
      <c r="N22" s="16"/>
      <c r="O22" s="16"/>
      <c r="P22" s="16"/>
      <c r="Q22" s="16"/>
      <c r="R22" s="16"/>
    </row>
    <row r="23" spans="3:18" ht="16" customHeight="1" x14ac:dyDescent="0.35">
      <c r="C23" s="373" t="s">
        <v>384</v>
      </c>
      <c r="D23" s="373"/>
      <c r="E23" s="373"/>
      <c r="F23" s="373"/>
      <c r="G23" s="27" t="s">
        <v>381</v>
      </c>
      <c r="H23" s="508"/>
      <c r="I23" s="509"/>
      <c r="J23" s="504">
        <v>9429.52</v>
      </c>
      <c r="K23" s="505"/>
      <c r="L23" s="504">
        <v>40412.269999999997</v>
      </c>
      <c r="M23" s="505"/>
      <c r="N23" s="16"/>
      <c r="O23" s="16"/>
      <c r="P23" s="16"/>
      <c r="Q23" s="16"/>
      <c r="R23" s="16"/>
    </row>
    <row r="24" spans="3:18" ht="16" customHeight="1" x14ac:dyDescent="0.35">
      <c r="C24" s="16"/>
      <c r="D24" s="16"/>
      <c r="E24" s="16"/>
      <c r="F24" s="16"/>
      <c r="G24" s="16"/>
      <c r="H24" s="16"/>
      <c r="I24" s="16"/>
      <c r="J24" s="16"/>
      <c r="K24" s="16"/>
      <c r="L24" s="16"/>
      <c r="M24" s="16"/>
      <c r="N24" s="16"/>
      <c r="O24" s="16"/>
      <c r="P24" s="16"/>
      <c r="Q24" s="16"/>
      <c r="R24" s="16"/>
    </row>
    <row r="25" spans="3:18" ht="16" customHeight="1" x14ac:dyDescent="0.35">
      <c r="C25" s="495" t="s">
        <v>385</v>
      </c>
      <c r="D25" s="495"/>
      <c r="E25" s="495"/>
      <c r="F25" s="495"/>
      <c r="G25" s="35"/>
      <c r="H25" s="501">
        <v>2023</v>
      </c>
      <c r="I25" s="501"/>
      <c r="J25" s="501">
        <v>2024</v>
      </c>
      <c r="K25" s="501"/>
      <c r="L25" s="501">
        <v>2025</v>
      </c>
      <c r="M25" s="501"/>
      <c r="N25" s="16"/>
      <c r="O25" s="16"/>
      <c r="P25" s="16"/>
      <c r="Q25" s="16"/>
      <c r="R25" s="16"/>
    </row>
    <row r="26" spans="3:18" ht="16.5" x14ac:dyDescent="0.35">
      <c r="C26" s="373" t="s">
        <v>386</v>
      </c>
      <c r="D26" s="373"/>
      <c r="E26" s="373"/>
      <c r="F26" s="373"/>
      <c r="G26" s="27" t="s">
        <v>387</v>
      </c>
      <c r="H26" s="499">
        <v>43013.09</v>
      </c>
      <c r="I26" s="499"/>
      <c r="J26" s="499">
        <v>40053.81</v>
      </c>
      <c r="K26" s="499"/>
      <c r="L26" s="499">
        <v>39014.870000000003</v>
      </c>
      <c r="M26" s="499"/>
      <c r="N26" s="16"/>
      <c r="O26" s="16"/>
      <c r="P26" s="16"/>
      <c r="Q26" s="16"/>
      <c r="R26" s="16"/>
    </row>
    <row r="27" spans="3:18" ht="16" customHeight="1" x14ac:dyDescent="0.35">
      <c r="C27" s="16"/>
      <c r="D27" s="16"/>
      <c r="E27" s="16"/>
      <c r="F27" s="16"/>
      <c r="G27" s="16"/>
      <c r="H27" s="16"/>
      <c r="I27" s="16"/>
      <c r="J27" s="16"/>
      <c r="K27" s="16"/>
      <c r="L27" s="16"/>
      <c r="M27" s="16"/>
      <c r="N27" s="16"/>
      <c r="O27" s="16"/>
      <c r="P27" s="16"/>
      <c r="Q27" s="16"/>
      <c r="R27" s="16"/>
    </row>
    <row r="28" spans="3:18" ht="16" customHeight="1" x14ac:dyDescent="0.35">
      <c r="C28" s="16"/>
      <c r="D28" s="16"/>
      <c r="E28" s="16"/>
      <c r="F28" s="16"/>
      <c r="G28" s="16"/>
      <c r="H28" s="16"/>
      <c r="I28" s="16"/>
      <c r="J28" s="16"/>
      <c r="K28" s="16"/>
      <c r="L28" s="16"/>
      <c r="M28" s="16"/>
      <c r="N28" s="16"/>
      <c r="O28" s="16"/>
      <c r="P28" s="16"/>
      <c r="Q28" s="16"/>
      <c r="R28" s="16"/>
    </row>
    <row r="29" spans="3:18" ht="16" customHeight="1" x14ac:dyDescent="0.35">
      <c r="C29" s="463" t="s">
        <v>388</v>
      </c>
      <c r="D29" s="463"/>
      <c r="E29" s="463"/>
      <c r="F29" s="463"/>
      <c r="G29" s="463"/>
      <c r="H29" s="463"/>
      <c r="I29" s="7"/>
      <c r="J29" s="7"/>
      <c r="K29" s="7"/>
      <c r="L29" s="7"/>
      <c r="M29" s="7"/>
      <c r="N29" s="7"/>
      <c r="O29" s="7"/>
      <c r="P29" s="7"/>
      <c r="Q29" s="7"/>
      <c r="R29" s="7"/>
    </row>
    <row r="30" spans="3:18" ht="16" customHeight="1" x14ac:dyDescent="0.35">
      <c r="C30" s="463"/>
      <c r="D30" s="463"/>
      <c r="E30" s="463"/>
      <c r="F30" s="463"/>
      <c r="G30" s="463"/>
      <c r="H30" s="463"/>
      <c r="I30" s="7"/>
      <c r="J30" s="7"/>
      <c r="K30" s="7"/>
      <c r="L30" s="7"/>
      <c r="M30" s="7"/>
      <c r="N30" s="7"/>
      <c r="O30" s="7"/>
      <c r="P30" s="7"/>
      <c r="Q30" s="7"/>
      <c r="R30" s="7"/>
    </row>
    <row r="31" spans="3:18" ht="16" customHeight="1" x14ac:dyDescent="0.35">
      <c r="C31" s="224" t="s">
        <v>96</v>
      </c>
      <c r="D31" s="224"/>
      <c r="E31" s="224"/>
      <c r="F31" s="224"/>
      <c r="G31" s="224"/>
      <c r="H31" s="224"/>
      <c r="I31" s="224"/>
      <c r="J31" s="224"/>
      <c r="K31" s="224"/>
      <c r="L31" s="224"/>
      <c r="M31" s="224"/>
      <c r="N31" s="224"/>
      <c r="O31" s="224"/>
      <c r="P31" s="224"/>
      <c r="Q31" s="224"/>
      <c r="R31" s="7"/>
    </row>
    <row r="32" spans="3:18" ht="16" customHeight="1" x14ac:dyDescent="0.35">
      <c r="C32" s="224"/>
      <c r="D32" s="224"/>
      <c r="E32" s="224"/>
      <c r="F32" s="224"/>
      <c r="G32" s="224"/>
      <c r="H32" s="224"/>
      <c r="I32" s="224"/>
      <c r="J32" s="224"/>
      <c r="K32" s="224"/>
      <c r="L32" s="224"/>
      <c r="M32" s="224"/>
      <c r="N32" s="224"/>
      <c r="O32" s="224"/>
      <c r="P32" s="224"/>
      <c r="Q32" s="224"/>
      <c r="R32" s="7"/>
    </row>
    <row r="33" spans="3:18" ht="16" customHeight="1" x14ac:dyDescent="0.35">
      <c r="C33" s="16"/>
      <c r="D33" s="16"/>
      <c r="E33" s="16"/>
      <c r="F33" s="16"/>
      <c r="G33" s="16"/>
      <c r="H33" s="16"/>
      <c r="I33" s="16"/>
      <c r="J33" s="16"/>
      <c r="K33" s="16"/>
      <c r="L33" s="16"/>
      <c r="M33" s="16"/>
      <c r="N33" s="16"/>
      <c r="O33" s="16"/>
      <c r="P33" s="16"/>
      <c r="Q33" s="16"/>
      <c r="R33" s="16"/>
    </row>
    <row r="34" spans="3:18" ht="16" customHeight="1" x14ac:dyDescent="0.35">
      <c r="C34" s="414" t="s">
        <v>389</v>
      </c>
      <c r="D34" s="414"/>
      <c r="E34" s="414"/>
      <c r="F34" s="414"/>
      <c r="G34" s="414"/>
      <c r="H34" s="414"/>
      <c r="I34" s="414"/>
      <c r="J34" s="414"/>
      <c r="K34" s="414"/>
      <c r="L34" s="414"/>
      <c r="M34" s="414"/>
      <c r="N34" s="414"/>
      <c r="O34" s="414"/>
      <c r="P34" s="414"/>
      <c r="Q34" s="414"/>
      <c r="R34" s="414"/>
    </row>
    <row r="35" spans="3:18" ht="40" customHeight="1" x14ac:dyDescent="0.35">
      <c r="C35" s="414"/>
      <c r="D35" s="414"/>
      <c r="E35" s="414"/>
      <c r="F35" s="414"/>
      <c r="G35" s="414"/>
      <c r="H35" s="414"/>
      <c r="I35" s="414"/>
      <c r="J35" s="414"/>
      <c r="K35" s="414"/>
      <c r="L35" s="414"/>
      <c r="M35" s="414"/>
      <c r="N35" s="414"/>
      <c r="O35" s="414"/>
      <c r="P35" s="414"/>
      <c r="Q35" s="414"/>
      <c r="R35" s="414"/>
    </row>
    <row r="36" spans="3:18" ht="26.15" customHeight="1" x14ac:dyDescent="0.35">
      <c r="C36" s="414"/>
      <c r="D36" s="414"/>
      <c r="E36" s="414"/>
      <c r="F36" s="414"/>
      <c r="G36" s="414"/>
      <c r="H36" s="414"/>
      <c r="I36" s="414"/>
      <c r="J36" s="414"/>
      <c r="K36" s="414"/>
      <c r="L36" s="414"/>
      <c r="M36" s="414"/>
      <c r="N36" s="414"/>
      <c r="O36" s="414"/>
      <c r="P36" s="414"/>
      <c r="Q36" s="414"/>
      <c r="R36" s="414"/>
    </row>
    <row r="38" spans="3:18" ht="16.5" x14ac:dyDescent="0.35">
      <c r="C38" s="494" t="s">
        <v>390</v>
      </c>
      <c r="D38" s="494"/>
      <c r="E38" s="494"/>
      <c r="F38" s="494"/>
      <c r="G38" s="494"/>
      <c r="H38" s="38"/>
      <c r="I38" s="498">
        <v>2023</v>
      </c>
      <c r="J38" s="498"/>
      <c r="K38" s="498">
        <v>2024</v>
      </c>
      <c r="L38" s="498"/>
      <c r="M38" s="498">
        <v>2025</v>
      </c>
      <c r="N38" s="498"/>
    </row>
    <row r="39" spans="3:18" ht="16" customHeight="1" x14ac:dyDescent="0.35">
      <c r="C39" s="373" t="s">
        <v>391</v>
      </c>
      <c r="D39" s="373"/>
      <c r="E39" s="373"/>
      <c r="F39" s="373"/>
      <c r="G39" s="373"/>
      <c r="H39" s="37" t="s">
        <v>392</v>
      </c>
      <c r="I39" s="496">
        <v>43013092.340000004</v>
      </c>
      <c r="J39" s="497"/>
      <c r="K39" s="496">
        <v>40053810</v>
      </c>
      <c r="L39" s="497"/>
      <c r="M39" s="496">
        <v>39014869.880000003</v>
      </c>
      <c r="N39" s="497"/>
    </row>
    <row r="40" spans="3:18" ht="18" customHeight="1" x14ac:dyDescent="0.35">
      <c r="C40" s="373" t="s">
        <v>393</v>
      </c>
      <c r="D40" s="373"/>
      <c r="E40" s="373"/>
      <c r="F40" s="373"/>
      <c r="G40" s="373"/>
      <c r="H40" s="37" t="s">
        <v>392</v>
      </c>
      <c r="I40" s="496">
        <v>333211.42</v>
      </c>
      <c r="J40" s="497"/>
      <c r="K40" s="496">
        <v>451536</v>
      </c>
      <c r="L40" s="497"/>
      <c r="M40" s="496">
        <v>503796</v>
      </c>
      <c r="N40" s="497"/>
    </row>
    <row r="41" spans="3:18" ht="16.5" x14ac:dyDescent="0.35">
      <c r="C41" s="373" t="s">
        <v>394</v>
      </c>
      <c r="D41" s="373"/>
      <c r="E41" s="373"/>
      <c r="F41" s="373"/>
      <c r="G41" s="373"/>
      <c r="H41" s="37" t="s">
        <v>395</v>
      </c>
      <c r="I41" s="496">
        <v>37277</v>
      </c>
      <c r="J41" s="497"/>
      <c r="K41" s="496">
        <v>31883</v>
      </c>
      <c r="L41" s="497"/>
      <c r="M41" s="496">
        <v>36034</v>
      </c>
      <c r="N41" s="497"/>
    </row>
    <row r="43" spans="3:18" x14ac:dyDescent="0.35">
      <c r="C43" s="493"/>
      <c r="D43" s="493"/>
      <c r="E43" s="493"/>
      <c r="F43" s="493"/>
      <c r="G43" s="493"/>
      <c r="H43" s="493"/>
      <c r="I43" s="493"/>
      <c r="J43" s="493"/>
      <c r="K43" s="493"/>
      <c r="L43" s="493"/>
      <c r="M43" s="493"/>
      <c r="N43" s="493"/>
      <c r="O43" s="493"/>
      <c r="P43" s="493"/>
      <c r="Q43" s="493"/>
      <c r="R43" s="493"/>
    </row>
  </sheetData>
  <sheetProtection algorithmName="SHA-512" hashValue="FO9hHsVMg3Fn+bwJ4C94JCcm5zyqjK/NT5r7edgHwXeWVyKG5hpTNGTLYWkCEPU39v8Y9yo7OwLNDAln2cLVXw==" saltValue="MWKdJtW64rSUFrCpOUNGBw==" spinCount="100000" sheet="1" objects="1" scenarios="1" selectLockedCells="1" selectUnlockedCells="1"/>
  <customSheetViews>
    <customSheetView guid="{8D88DD34-EDCF-2545-92E6-3B4294438499}" scale="80" showGridLines="0" topLeftCell="A36">
      <selection activeCell="U17" sqref="U17"/>
      <pageMargins left="0" right="0" top="0" bottom="0" header="0" footer="0"/>
    </customSheetView>
  </customSheetViews>
  <mergeCells count="52">
    <mergeCell ref="L19:M19"/>
    <mergeCell ref="L20:M20"/>
    <mergeCell ref="H19:I19"/>
    <mergeCell ref="H25:I25"/>
    <mergeCell ref="J25:K25"/>
    <mergeCell ref="L25:M25"/>
    <mergeCell ref="H20:I20"/>
    <mergeCell ref="J19:K19"/>
    <mergeCell ref="J20:K20"/>
    <mergeCell ref="H22:I22"/>
    <mergeCell ref="J22:K22"/>
    <mergeCell ref="L22:M22"/>
    <mergeCell ref="H23:I23"/>
    <mergeCell ref="J23:K23"/>
    <mergeCell ref="L23:M23"/>
    <mergeCell ref="C9:Q10"/>
    <mergeCell ref="C7:H8"/>
    <mergeCell ref="C12:R14"/>
    <mergeCell ref="C16:P16"/>
    <mergeCell ref="L18:M18"/>
    <mergeCell ref="H18:I18"/>
    <mergeCell ref="J18:K18"/>
    <mergeCell ref="C18:F18"/>
    <mergeCell ref="H26:I26"/>
    <mergeCell ref="J26:K26"/>
    <mergeCell ref="L26:M26"/>
    <mergeCell ref="C29:H30"/>
    <mergeCell ref="C31:Q32"/>
    <mergeCell ref="C34:R36"/>
    <mergeCell ref="I41:J41"/>
    <mergeCell ref="K39:L39"/>
    <mergeCell ref="K40:L40"/>
    <mergeCell ref="M41:N41"/>
    <mergeCell ref="K38:L38"/>
    <mergeCell ref="M38:N38"/>
    <mergeCell ref="I38:J38"/>
    <mergeCell ref="C43:R43"/>
    <mergeCell ref="C19:F19"/>
    <mergeCell ref="C20:F20"/>
    <mergeCell ref="C38:G38"/>
    <mergeCell ref="C26:F26"/>
    <mergeCell ref="C22:F22"/>
    <mergeCell ref="C23:F23"/>
    <mergeCell ref="C25:F25"/>
    <mergeCell ref="I39:J39"/>
    <mergeCell ref="I40:J40"/>
    <mergeCell ref="M39:N39"/>
    <mergeCell ref="M40:N40"/>
    <mergeCell ref="C41:G41"/>
    <mergeCell ref="C39:G39"/>
    <mergeCell ref="C40:G40"/>
    <mergeCell ref="K41:L41"/>
  </mergeCells>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E63B5F-52B5-5D4E-AD31-679EA2D7B5DB}">
  <sheetPr codeName="Planilha20"/>
  <dimension ref="A1:AG106"/>
  <sheetViews>
    <sheetView showGridLines="0" showRowColHeaders="0" zoomScaleNormal="100" workbookViewId="0">
      <selection activeCell="B49" sqref="B49"/>
      <extLst>
        <ext xmlns:xlsdti="http://schemas.microsoft.com/office/spreadsheetml/2023/showDataTypeIcons" uri="{77bfe23e-c014-4d31-8a63-9c772dbf06b6}">
          <xlsdti:showDataTypeIcons visible="0"/>
        </ext>
      </extLst>
    </sheetView>
  </sheetViews>
  <sheetFormatPr defaultColWidth="10.83203125" defaultRowHeight="15.5" x14ac:dyDescent="0.35"/>
  <cols>
    <col min="1" max="2" width="10.83203125" style="8"/>
    <col min="3" max="18" width="10.83203125" style="9"/>
    <col min="19" max="33" width="10.83203125" style="8"/>
    <col min="34" max="16384" width="10.83203125" style="9"/>
  </cols>
  <sheetData>
    <row r="1" spans="3:18" x14ac:dyDescent="0.35">
      <c r="C1" s="8"/>
      <c r="D1" s="8"/>
      <c r="E1" s="8"/>
      <c r="F1" s="8"/>
      <c r="G1" s="8"/>
      <c r="H1" s="8"/>
      <c r="I1" s="8"/>
      <c r="J1" s="8"/>
      <c r="K1" s="8"/>
      <c r="L1" s="8"/>
      <c r="M1" s="8"/>
      <c r="N1" s="8"/>
      <c r="O1" s="8"/>
      <c r="P1" s="8"/>
      <c r="Q1" s="8"/>
      <c r="R1" s="8"/>
    </row>
    <row r="2" spans="3:18" x14ac:dyDescent="0.35">
      <c r="C2" s="8"/>
      <c r="D2" s="8"/>
      <c r="E2" s="8"/>
      <c r="F2" s="8"/>
      <c r="G2" s="8"/>
      <c r="H2" s="8"/>
      <c r="I2" s="8"/>
      <c r="J2" s="8"/>
      <c r="K2" s="8"/>
      <c r="L2" s="8"/>
      <c r="M2" s="8"/>
      <c r="N2" s="8"/>
      <c r="O2" s="8"/>
      <c r="P2" s="8"/>
      <c r="Q2" s="8"/>
      <c r="R2" s="8"/>
    </row>
    <row r="3" spans="3:18" x14ac:dyDescent="0.35">
      <c r="C3" s="8"/>
      <c r="D3" s="8"/>
      <c r="E3" s="8"/>
      <c r="F3" s="8"/>
      <c r="G3" s="8"/>
      <c r="H3" s="8"/>
      <c r="I3" s="8"/>
      <c r="J3" s="8"/>
      <c r="K3" s="8"/>
      <c r="L3" s="8"/>
      <c r="M3" s="8"/>
      <c r="N3" s="8"/>
      <c r="O3" s="8"/>
      <c r="P3" s="8"/>
      <c r="Q3" s="8"/>
      <c r="R3" s="8"/>
    </row>
    <row r="4" spans="3:18" x14ac:dyDescent="0.35">
      <c r="C4" s="8"/>
      <c r="D4" s="8"/>
      <c r="E4" s="8"/>
      <c r="F4" s="8"/>
      <c r="G4" s="8"/>
      <c r="H4" s="8"/>
      <c r="I4" s="8"/>
      <c r="J4" s="8"/>
      <c r="K4" s="8"/>
      <c r="L4" s="8"/>
      <c r="M4" s="8"/>
      <c r="N4" s="8"/>
      <c r="O4" s="8"/>
      <c r="P4" s="8"/>
      <c r="Q4" s="8"/>
      <c r="R4" s="8"/>
    </row>
    <row r="5" spans="3:18" x14ac:dyDescent="0.35">
      <c r="C5" s="8"/>
      <c r="D5" s="8"/>
      <c r="E5" s="8"/>
      <c r="F5" s="8"/>
      <c r="G5" s="8"/>
      <c r="H5" s="8"/>
      <c r="I5" s="8"/>
      <c r="J5" s="8"/>
      <c r="K5" s="8"/>
      <c r="L5" s="8"/>
      <c r="M5" s="8"/>
      <c r="N5" s="8"/>
      <c r="O5" s="8"/>
      <c r="P5" s="8"/>
      <c r="Q5" s="8"/>
      <c r="R5" s="8"/>
    </row>
    <row r="6" spans="3:18" x14ac:dyDescent="0.35">
      <c r="C6" s="8"/>
      <c r="D6" s="8"/>
      <c r="E6" s="8"/>
      <c r="F6" s="8"/>
      <c r="G6" s="8"/>
      <c r="H6" s="8"/>
      <c r="I6" s="8"/>
      <c r="J6" s="8"/>
      <c r="K6" s="8"/>
      <c r="L6" s="8"/>
      <c r="M6" s="8"/>
      <c r="N6" s="8"/>
      <c r="O6" s="8"/>
      <c r="P6" s="8"/>
      <c r="Q6" s="8"/>
      <c r="R6" s="8"/>
    </row>
    <row r="7" spans="3:18" x14ac:dyDescent="0.35">
      <c r="C7" s="223" t="s">
        <v>396</v>
      </c>
      <c r="D7" s="223"/>
      <c r="E7" s="7" t="s">
        <v>0</v>
      </c>
      <c r="F7" s="7"/>
      <c r="G7" s="7"/>
      <c r="H7" s="7"/>
      <c r="I7" s="7"/>
      <c r="J7" s="7"/>
      <c r="K7" s="7"/>
      <c r="L7" s="7"/>
      <c r="M7" s="7"/>
      <c r="N7" s="7"/>
      <c r="O7" s="7"/>
      <c r="P7" s="7"/>
      <c r="Q7" s="7"/>
      <c r="R7" s="7"/>
    </row>
    <row r="8" spans="3:18" x14ac:dyDescent="0.35">
      <c r="C8" s="223"/>
      <c r="D8" s="223"/>
      <c r="E8" s="7"/>
      <c r="F8" s="7"/>
      <c r="G8" s="7"/>
      <c r="H8" s="7"/>
      <c r="I8" s="7"/>
      <c r="J8" s="7"/>
      <c r="K8" s="7"/>
      <c r="L8" s="7"/>
      <c r="M8" s="7"/>
      <c r="N8" s="7"/>
      <c r="O8" s="7"/>
      <c r="P8" s="7"/>
      <c r="Q8" s="7"/>
      <c r="R8" s="7"/>
    </row>
    <row r="9" spans="3:18" ht="16" customHeight="1" x14ac:dyDescent="0.35">
      <c r="C9" s="224" t="s">
        <v>98</v>
      </c>
      <c r="D9" s="224"/>
      <c r="E9" s="224"/>
      <c r="F9" s="224"/>
      <c r="G9" s="224"/>
      <c r="H9" s="224"/>
      <c r="I9" s="224"/>
      <c r="J9" s="224"/>
      <c r="K9" s="224"/>
      <c r="L9" s="224"/>
      <c r="M9" s="224"/>
      <c r="N9" s="224"/>
      <c r="O9" s="224"/>
      <c r="P9" s="224"/>
      <c r="Q9" s="7"/>
      <c r="R9" s="7"/>
    </row>
    <row r="10" spans="3:18" ht="16" customHeight="1" x14ac:dyDescent="0.35">
      <c r="C10" s="224"/>
      <c r="D10" s="224"/>
      <c r="E10" s="224"/>
      <c r="F10" s="224"/>
      <c r="G10" s="224"/>
      <c r="H10" s="224"/>
      <c r="I10" s="224"/>
      <c r="J10" s="224"/>
      <c r="K10" s="224"/>
      <c r="L10" s="224"/>
      <c r="M10" s="224"/>
      <c r="N10" s="224"/>
      <c r="O10" s="224"/>
      <c r="P10" s="224"/>
      <c r="Q10" s="7"/>
      <c r="R10" s="7"/>
    </row>
    <row r="11" spans="3:18" ht="17.149999999999999" customHeight="1" x14ac:dyDescent="0.35">
      <c r="C11" s="91"/>
      <c r="D11" s="91"/>
      <c r="E11" s="91"/>
      <c r="F11" s="91"/>
      <c r="G11" s="91"/>
      <c r="H11" s="91"/>
      <c r="I11" s="91"/>
      <c r="J11" s="91"/>
      <c r="K11" s="91"/>
      <c r="L11" s="91"/>
      <c r="M11" s="91"/>
      <c r="N11" s="91"/>
      <c r="O11" s="91"/>
      <c r="P11" s="91"/>
      <c r="Q11" s="91"/>
      <c r="R11" s="91"/>
    </row>
    <row r="12" spans="3:18" ht="16" customHeight="1" x14ac:dyDescent="0.35">
      <c r="C12" s="221" t="s">
        <v>397</v>
      </c>
      <c r="D12" s="221"/>
      <c r="E12" s="221"/>
      <c r="F12" s="221"/>
      <c r="G12" s="221"/>
      <c r="H12" s="221"/>
      <c r="I12" s="221"/>
      <c r="J12" s="221"/>
      <c r="K12" s="221"/>
      <c r="L12" s="221"/>
      <c r="M12" s="221"/>
      <c r="N12" s="221"/>
      <c r="O12" s="221"/>
      <c r="P12" s="221"/>
      <c r="Q12" s="221"/>
      <c r="R12" s="221"/>
    </row>
    <row r="13" spans="3:18" ht="16" customHeight="1" x14ac:dyDescent="0.35">
      <c r="C13" s="221"/>
      <c r="D13" s="221"/>
      <c r="E13" s="221"/>
      <c r="F13" s="221"/>
      <c r="G13" s="221"/>
      <c r="H13" s="221"/>
      <c r="I13" s="221"/>
      <c r="J13" s="221"/>
      <c r="K13" s="221"/>
      <c r="L13" s="221"/>
      <c r="M13" s="221"/>
      <c r="N13" s="221"/>
      <c r="O13" s="221"/>
      <c r="P13" s="221"/>
      <c r="Q13" s="221"/>
      <c r="R13" s="221"/>
    </row>
    <row r="14" spans="3:18" ht="17.149999999999999" customHeight="1" x14ac:dyDescent="0.35">
      <c r="C14" s="221"/>
      <c r="D14" s="221"/>
      <c r="E14" s="221"/>
      <c r="F14" s="221"/>
      <c r="G14" s="221"/>
      <c r="H14" s="221"/>
      <c r="I14" s="221"/>
      <c r="J14" s="221"/>
      <c r="K14" s="221"/>
      <c r="L14" s="221"/>
      <c r="M14" s="221"/>
      <c r="N14" s="221"/>
      <c r="O14" s="221"/>
      <c r="P14" s="221"/>
      <c r="Q14" s="221"/>
      <c r="R14" s="221"/>
    </row>
    <row r="15" spans="3:18" ht="17.149999999999999" customHeight="1" x14ac:dyDescent="0.35">
      <c r="C15" s="221"/>
      <c r="D15" s="221"/>
      <c r="E15" s="221"/>
      <c r="F15" s="221"/>
      <c r="G15" s="221"/>
      <c r="H15" s="221"/>
      <c r="I15" s="221"/>
      <c r="J15" s="221"/>
      <c r="K15" s="221"/>
      <c r="L15" s="221"/>
      <c r="M15" s="221"/>
      <c r="N15" s="221"/>
      <c r="O15" s="221"/>
      <c r="P15" s="221"/>
      <c r="Q15" s="221"/>
      <c r="R15" s="221"/>
    </row>
    <row r="16" spans="3:18" ht="16" customHeight="1" x14ac:dyDescent="0.35">
      <c r="C16" s="221"/>
      <c r="D16" s="221"/>
      <c r="E16" s="221"/>
      <c r="F16" s="221"/>
      <c r="G16" s="221"/>
      <c r="H16" s="221"/>
      <c r="I16" s="221"/>
      <c r="J16" s="221"/>
      <c r="K16" s="221"/>
      <c r="L16" s="221"/>
      <c r="M16" s="221"/>
      <c r="N16" s="221"/>
      <c r="O16" s="221"/>
      <c r="P16" s="221"/>
      <c r="Q16" s="221"/>
      <c r="R16" s="221"/>
    </row>
    <row r="17" spans="3:18" ht="17.149999999999999" customHeight="1" x14ac:dyDescent="0.35">
      <c r="C17" s="221"/>
      <c r="D17" s="221"/>
      <c r="E17" s="221"/>
      <c r="F17" s="221"/>
      <c r="G17" s="221"/>
      <c r="H17" s="221"/>
      <c r="I17" s="221"/>
      <c r="J17" s="221"/>
      <c r="K17" s="221"/>
      <c r="L17" s="221"/>
      <c r="M17" s="221"/>
      <c r="N17" s="221"/>
      <c r="O17" s="221"/>
      <c r="P17" s="221"/>
      <c r="Q17" s="221"/>
      <c r="R17" s="221"/>
    </row>
    <row r="18" spans="3:18" ht="16" customHeight="1" x14ac:dyDescent="0.35">
      <c r="C18" s="221"/>
      <c r="D18" s="221"/>
      <c r="E18" s="221"/>
      <c r="F18" s="221"/>
      <c r="G18" s="221"/>
      <c r="H18" s="221"/>
      <c r="I18" s="221"/>
      <c r="J18" s="221"/>
      <c r="K18" s="221"/>
      <c r="L18" s="221"/>
      <c r="M18" s="221"/>
      <c r="N18" s="221"/>
      <c r="O18" s="221"/>
      <c r="P18" s="221"/>
      <c r="Q18" s="221"/>
      <c r="R18" s="221"/>
    </row>
    <row r="19" spans="3:18" ht="16" customHeight="1" x14ac:dyDescent="0.35">
      <c r="C19" s="221"/>
      <c r="D19" s="221"/>
      <c r="E19" s="221"/>
      <c r="F19" s="221"/>
      <c r="G19" s="221"/>
      <c r="H19" s="221"/>
      <c r="I19" s="221"/>
      <c r="J19" s="221"/>
      <c r="K19" s="221"/>
      <c r="L19" s="221"/>
      <c r="M19" s="221"/>
      <c r="N19" s="221"/>
      <c r="O19" s="221"/>
      <c r="P19" s="221"/>
      <c r="Q19" s="221"/>
      <c r="R19" s="221"/>
    </row>
    <row r="20" spans="3:18" ht="16" customHeight="1" x14ac:dyDescent="0.35">
      <c r="C20" s="221"/>
      <c r="D20" s="221"/>
      <c r="E20" s="221"/>
      <c r="F20" s="221"/>
      <c r="G20" s="221"/>
      <c r="H20" s="221"/>
      <c r="I20" s="221"/>
      <c r="J20" s="221"/>
      <c r="K20" s="221"/>
      <c r="L20" s="221"/>
      <c r="M20" s="221"/>
      <c r="N20" s="221"/>
      <c r="O20" s="221"/>
      <c r="P20" s="221"/>
      <c r="Q20" s="221"/>
      <c r="R20" s="221"/>
    </row>
    <row r="21" spans="3:18" ht="16" customHeight="1" x14ac:dyDescent="0.35">
      <c r="C21" s="221"/>
      <c r="D21" s="221"/>
      <c r="E21" s="221"/>
      <c r="F21" s="221"/>
      <c r="G21" s="221"/>
      <c r="H21" s="221"/>
      <c r="I21" s="221"/>
      <c r="J21" s="221"/>
      <c r="K21" s="221"/>
      <c r="L21" s="221"/>
      <c r="M21" s="221"/>
      <c r="N21" s="221"/>
      <c r="O21" s="221"/>
      <c r="P21" s="221"/>
      <c r="Q21" s="221"/>
      <c r="R21" s="221"/>
    </row>
    <row r="22" spans="3:18" ht="16" customHeight="1" x14ac:dyDescent="0.35">
      <c r="C22" s="221"/>
      <c r="D22" s="221"/>
      <c r="E22" s="221"/>
      <c r="F22" s="221"/>
      <c r="G22" s="221"/>
      <c r="H22" s="221"/>
      <c r="I22" s="221"/>
      <c r="J22" s="221"/>
      <c r="K22" s="221"/>
      <c r="L22" s="221"/>
      <c r="M22" s="221"/>
      <c r="N22" s="221"/>
      <c r="O22" s="221"/>
      <c r="P22" s="221"/>
      <c r="Q22" s="221"/>
      <c r="R22" s="221"/>
    </row>
    <row r="23" spans="3:18" ht="16" customHeight="1" x14ac:dyDescent="0.35">
      <c r="C23" s="221"/>
      <c r="D23" s="221"/>
      <c r="E23" s="221"/>
      <c r="F23" s="221"/>
      <c r="G23" s="221"/>
      <c r="H23" s="221"/>
      <c r="I23" s="221"/>
      <c r="J23" s="221"/>
      <c r="K23" s="221"/>
      <c r="L23" s="221"/>
      <c r="M23" s="221"/>
      <c r="N23" s="221"/>
      <c r="O23" s="221"/>
      <c r="P23" s="221"/>
      <c r="Q23" s="221"/>
      <c r="R23" s="221"/>
    </row>
    <row r="24" spans="3:18" ht="16" customHeight="1" x14ac:dyDescent="0.35">
      <c r="C24" s="221"/>
      <c r="D24" s="221"/>
      <c r="E24" s="221"/>
      <c r="F24" s="221"/>
      <c r="G24" s="221"/>
      <c r="H24" s="221"/>
      <c r="I24" s="221"/>
      <c r="J24" s="221"/>
      <c r="K24" s="221"/>
      <c r="L24" s="221"/>
      <c r="M24" s="221"/>
      <c r="N24" s="221"/>
      <c r="O24" s="221"/>
      <c r="P24" s="221"/>
      <c r="Q24" s="221"/>
      <c r="R24" s="221"/>
    </row>
    <row r="25" spans="3:18" ht="16" customHeight="1" x14ac:dyDescent="0.35">
      <c r="C25" s="221"/>
      <c r="D25" s="221"/>
      <c r="E25" s="221"/>
      <c r="F25" s="221"/>
      <c r="G25" s="221"/>
      <c r="H25" s="221"/>
      <c r="I25" s="221"/>
      <c r="J25" s="221"/>
      <c r="K25" s="221"/>
      <c r="L25" s="221"/>
      <c r="M25" s="221"/>
      <c r="N25" s="221"/>
      <c r="O25" s="221"/>
      <c r="P25" s="221"/>
      <c r="Q25" s="221"/>
      <c r="R25" s="221"/>
    </row>
    <row r="26" spans="3:18" ht="16" customHeight="1" x14ac:dyDescent="0.35">
      <c r="C26" s="221"/>
      <c r="D26" s="221"/>
      <c r="E26" s="221"/>
      <c r="F26" s="221"/>
      <c r="G26" s="221"/>
      <c r="H26" s="221"/>
      <c r="I26" s="221"/>
      <c r="J26" s="221"/>
      <c r="K26" s="221"/>
      <c r="L26" s="221"/>
      <c r="M26" s="221"/>
      <c r="N26" s="221"/>
      <c r="O26" s="221"/>
      <c r="P26" s="221"/>
      <c r="Q26" s="221"/>
      <c r="R26" s="221"/>
    </row>
    <row r="27" spans="3:18" ht="16" customHeight="1" x14ac:dyDescent="0.35">
      <c r="C27" s="221"/>
      <c r="D27" s="221"/>
      <c r="E27" s="221"/>
      <c r="F27" s="221"/>
      <c r="G27" s="221"/>
      <c r="H27" s="221"/>
      <c r="I27" s="221"/>
      <c r="J27" s="221"/>
      <c r="K27" s="221"/>
      <c r="L27" s="221"/>
      <c r="M27" s="221"/>
      <c r="N27" s="221"/>
      <c r="O27" s="221"/>
      <c r="P27" s="221"/>
      <c r="Q27" s="221"/>
      <c r="R27" s="221"/>
    </row>
    <row r="28" spans="3:18" ht="16" customHeight="1" x14ac:dyDescent="0.35">
      <c r="C28" s="221"/>
      <c r="D28" s="221"/>
      <c r="E28" s="221"/>
      <c r="F28" s="221"/>
      <c r="G28" s="221"/>
      <c r="H28" s="221"/>
      <c r="I28" s="221"/>
      <c r="J28" s="221"/>
      <c r="K28" s="221"/>
      <c r="L28" s="221"/>
      <c r="M28" s="221"/>
      <c r="N28" s="221"/>
      <c r="O28" s="221"/>
      <c r="P28" s="221"/>
      <c r="Q28" s="221"/>
      <c r="R28" s="221"/>
    </row>
    <row r="29" spans="3:18" ht="17.149999999999999" customHeight="1" x14ac:dyDescent="0.35">
      <c r="C29" s="221"/>
      <c r="D29" s="221"/>
      <c r="E29" s="221"/>
      <c r="F29" s="221"/>
      <c r="G29" s="221"/>
      <c r="H29" s="221"/>
      <c r="I29" s="221"/>
      <c r="J29" s="221"/>
      <c r="K29" s="221"/>
      <c r="L29" s="221"/>
      <c r="M29" s="221"/>
      <c r="N29" s="221"/>
      <c r="O29" s="221"/>
      <c r="P29" s="221"/>
      <c r="Q29" s="221"/>
      <c r="R29" s="221"/>
    </row>
    <row r="30" spans="3:18" ht="16" customHeight="1" x14ac:dyDescent="0.35">
      <c r="C30" s="221"/>
      <c r="D30" s="221"/>
      <c r="E30" s="221"/>
      <c r="F30" s="221"/>
      <c r="G30" s="221"/>
      <c r="H30" s="221"/>
      <c r="I30" s="221"/>
      <c r="J30" s="221"/>
      <c r="K30" s="221"/>
      <c r="L30" s="221"/>
      <c r="M30" s="221"/>
      <c r="N30" s="221"/>
      <c r="O30" s="221"/>
      <c r="P30" s="221"/>
      <c r="Q30" s="221"/>
      <c r="R30" s="221"/>
    </row>
    <row r="31" spans="3:18" ht="16" customHeight="1" x14ac:dyDescent="0.35">
      <c r="C31" s="221"/>
      <c r="D31" s="221"/>
      <c r="E31" s="221"/>
      <c r="F31" s="221"/>
      <c r="G31" s="221"/>
      <c r="H31" s="221"/>
      <c r="I31" s="221"/>
      <c r="J31" s="221"/>
      <c r="K31" s="221"/>
      <c r="L31" s="221"/>
      <c r="M31" s="221"/>
      <c r="N31" s="221"/>
      <c r="O31" s="221"/>
      <c r="P31" s="221"/>
      <c r="Q31" s="221"/>
      <c r="R31" s="221"/>
    </row>
    <row r="32" spans="3:18" ht="16" customHeight="1" x14ac:dyDescent="0.35">
      <c r="C32" s="221"/>
      <c r="D32" s="221"/>
      <c r="E32" s="221"/>
      <c r="F32" s="221"/>
      <c r="G32" s="221"/>
      <c r="H32" s="221"/>
      <c r="I32" s="221"/>
      <c r="J32" s="221"/>
      <c r="K32" s="221"/>
      <c r="L32" s="221"/>
      <c r="M32" s="221"/>
      <c r="N32" s="221"/>
      <c r="O32" s="221"/>
      <c r="P32" s="221"/>
      <c r="Q32" s="221"/>
      <c r="R32" s="221"/>
    </row>
    <row r="33" spans="3:18" ht="16" customHeight="1" x14ac:dyDescent="0.35">
      <c r="C33" s="221"/>
      <c r="D33" s="221"/>
      <c r="E33" s="221"/>
      <c r="F33" s="221"/>
      <c r="G33" s="221"/>
      <c r="H33" s="221"/>
      <c r="I33" s="221"/>
      <c r="J33" s="221"/>
      <c r="K33" s="221"/>
      <c r="L33" s="221"/>
      <c r="M33" s="221"/>
      <c r="N33" s="221"/>
      <c r="O33" s="221"/>
      <c r="P33" s="221"/>
      <c r="Q33" s="221"/>
      <c r="R33" s="221"/>
    </row>
    <row r="34" spans="3:18" ht="16" customHeight="1" x14ac:dyDescent="0.35">
      <c r="C34" s="221"/>
      <c r="D34" s="221"/>
      <c r="E34" s="221"/>
      <c r="F34" s="221"/>
      <c r="G34" s="221"/>
      <c r="H34" s="221"/>
      <c r="I34" s="221"/>
      <c r="J34" s="221"/>
      <c r="K34" s="221"/>
      <c r="L34" s="221"/>
      <c r="M34" s="221"/>
      <c r="N34" s="221"/>
      <c r="O34" s="221"/>
      <c r="P34" s="221"/>
      <c r="Q34" s="221"/>
      <c r="R34" s="221"/>
    </row>
    <row r="35" spans="3:18" ht="16" customHeight="1" x14ac:dyDescent="0.35">
      <c r="C35" s="437" t="s">
        <v>398</v>
      </c>
      <c r="D35" s="437"/>
      <c r="E35" s="437"/>
      <c r="F35" s="437"/>
      <c r="G35" s="437"/>
      <c r="H35" s="437"/>
      <c r="I35" s="437"/>
      <c r="J35" s="437"/>
      <c r="K35" s="437"/>
      <c r="L35" s="437"/>
      <c r="M35" s="437"/>
      <c r="N35" s="437"/>
      <c r="O35" s="437"/>
      <c r="P35" s="437"/>
      <c r="Q35" s="437"/>
      <c r="R35" s="437"/>
    </row>
    <row r="36" spans="3:18" ht="16" customHeight="1" x14ac:dyDescent="0.35">
      <c r="C36" s="437"/>
      <c r="D36" s="437"/>
      <c r="E36" s="437"/>
      <c r="F36" s="437"/>
      <c r="G36" s="437"/>
      <c r="H36" s="437"/>
      <c r="I36" s="437"/>
      <c r="J36" s="437"/>
      <c r="K36" s="437"/>
      <c r="L36" s="437"/>
      <c r="M36" s="437"/>
      <c r="N36" s="437"/>
      <c r="O36" s="437"/>
      <c r="P36" s="437"/>
      <c r="Q36" s="437"/>
      <c r="R36" s="437"/>
    </row>
    <row r="37" spans="3:18" ht="16" customHeight="1" x14ac:dyDescent="0.35">
      <c r="C37" s="437"/>
      <c r="D37" s="437"/>
      <c r="E37" s="437"/>
      <c r="F37" s="437"/>
      <c r="G37" s="437"/>
      <c r="H37" s="437"/>
      <c r="I37" s="437"/>
      <c r="J37" s="437"/>
      <c r="K37" s="437"/>
      <c r="L37" s="437"/>
      <c r="M37" s="437"/>
      <c r="N37" s="437"/>
      <c r="O37" s="437"/>
      <c r="P37" s="437"/>
      <c r="Q37" s="437"/>
      <c r="R37" s="437"/>
    </row>
    <row r="38" spans="3:18" ht="16" customHeight="1" x14ac:dyDescent="0.35">
      <c r="C38" s="437"/>
      <c r="D38" s="437"/>
      <c r="E38" s="437"/>
      <c r="F38" s="437"/>
      <c r="G38" s="437"/>
      <c r="H38" s="437"/>
      <c r="I38" s="437"/>
      <c r="J38" s="437"/>
      <c r="K38" s="437"/>
      <c r="L38" s="437"/>
      <c r="M38" s="437"/>
      <c r="N38" s="437"/>
      <c r="O38" s="437"/>
      <c r="P38" s="437"/>
      <c r="Q38" s="437"/>
      <c r="R38" s="437"/>
    </row>
    <row r="39" spans="3:18" ht="16" customHeight="1" x14ac:dyDescent="0.35">
      <c r="C39" s="437"/>
      <c r="D39" s="437"/>
      <c r="E39" s="437"/>
      <c r="F39" s="437"/>
      <c r="G39" s="437"/>
      <c r="H39" s="437"/>
      <c r="I39" s="437"/>
      <c r="J39" s="437"/>
      <c r="K39" s="437"/>
      <c r="L39" s="437"/>
      <c r="M39" s="437"/>
      <c r="N39" s="437"/>
      <c r="O39" s="437"/>
      <c r="P39" s="437"/>
      <c r="Q39" s="437"/>
      <c r="R39" s="437"/>
    </row>
    <row r="40" spans="3:18" ht="16" customHeight="1" x14ac:dyDescent="0.35">
      <c r="C40" s="437"/>
      <c r="D40" s="437"/>
      <c r="E40" s="437"/>
      <c r="F40" s="437"/>
      <c r="G40" s="437"/>
      <c r="H40" s="437"/>
      <c r="I40" s="437"/>
      <c r="J40" s="437"/>
      <c r="K40" s="437"/>
      <c r="L40" s="437"/>
      <c r="M40" s="437"/>
      <c r="N40" s="437"/>
      <c r="O40" s="437"/>
      <c r="P40" s="437"/>
      <c r="Q40" s="437"/>
      <c r="R40" s="437"/>
    </row>
    <row r="41" spans="3:18" ht="16" customHeight="1" x14ac:dyDescent="0.35">
      <c r="C41" s="437"/>
      <c r="D41" s="437"/>
      <c r="E41" s="437"/>
      <c r="F41" s="437"/>
      <c r="G41" s="437"/>
      <c r="H41" s="437"/>
      <c r="I41" s="437"/>
      <c r="J41" s="437"/>
      <c r="K41" s="437"/>
      <c r="L41" s="437"/>
      <c r="M41" s="437"/>
      <c r="N41" s="437"/>
      <c r="O41" s="437"/>
      <c r="P41" s="437"/>
      <c r="Q41" s="437"/>
      <c r="R41" s="437"/>
    </row>
    <row r="42" spans="3:18" ht="16" customHeight="1" x14ac:dyDescent="0.35">
      <c r="C42" s="437"/>
      <c r="D42" s="437"/>
      <c r="E42" s="437"/>
      <c r="F42" s="437"/>
      <c r="G42" s="437"/>
      <c r="H42" s="437"/>
      <c r="I42" s="437"/>
      <c r="J42" s="437"/>
      <c r="K42" s="437"/>
      <c r="L42" s="437"/>
      <c r="M42" s="437"/>
      <c r="N42" s="437"/>
      <c r="O42" s="437"/>
      <c r="P42" s="437"/>
      <c r="Q42" s="437"/>
      <c r="R42" s="437"/>
    </row>
    <row r="43" spans="3:18" x14ac:dyDescent="0.35">
      <c r="C43" s="437"/>
      <c r="D43" s="437"/>
      <c r="E43" s="437"/>
      <c r="F43" s="437"/>
      <c r="G43" s="437"/>
      <c r="H43" s="437"/>
      <c r="I43" s="437"/>
      <c r="J43" s="437"/>
      <c r="K43" s="437"/>
      <c r="L43" s="437"/>
      <c r="M43" s="437"/>
      <c r="N43" s="437"/>
      <c r="O43" s="437"/>
      <c r="P43" s="437"/>
      <c r="Q43" s="437"/>
      <c r="R43" s="437"/>
    </row>
    <row r="44" spans="3:18" ht="16" customHeight="1" x14ac:dyDescent="0.35">
      <c r="C44" s="437"/>
      <c r="D44" s="437"/>
      <c r="E44" s="437"/>
      <c r="F44" s="437"/>
      <c r="G44" s="437"/>
      <c r="H44" s="437"/>
      <c r="I44" s="437"/>
      <c r="J44" s="437"/>
      <c r="K44" s="437"/>
      <c r="L44" s="437"/>
      <c r="M44" s="437"/>
      <c r="N44" s="437"/>
      <c r="O44" s="437"/>
      <c r="P44" s="437"/>
      <c r="Q44" s="437"/>
      <c r="R44" s="437"/>
    </row>
    <row r="45" spans="3:18" ht="16" customHeight="1" x14ac:dyDescent="0.35">
      <c r="C45" s="437"/>
      <c r="D45" s="437"/>
      <c r="E45" s="437"/>
      <c r="F45" s="437"/>
      <c r="G45" s="437"/>
      <c r="H45" s="437"/>
      <c r="I45" s="437"/>
      <c r="J45" s="437"/>
      <c r="K45" s="437"/>
      <c r="L45" s="437"/>
      <c r="M45" s="437"/>
      <c r="N45" s="437"/>
      <c r="O45" s="437"/>
      <c r="P45" s="437"/>
      <c r="Q45" s="437"/>
      <c r="R45" s="437"/>
    </row>
    <row r="46" spans="3:18" ht="16" customHeight="1" x14ac:dyDescent="0.35">
      <c r="C46" s="437"/>
      <c r="D46" s="437"/>
      <c r="E46" s="437"/>
      <c r="F46" s="437"/>
      <c r="G46" s="437"/>
      <c r="H46" s="437"/>
      <c r="I46" s="437"/>
      <c r="J46" s="437"/>
      <c r="K46" s="437"/>
      <c r="L46" s="437"/>
      <c r="M46" s="437"/>
      <c r="N46" s="437"/>
      <c r="O46" s="437"/>
      <c r="P46" s="437"/>
      <c r="Q46" s="437"/>
      <c r="R46" s="437"/>
    </row>
    <row r="47" spans="3:18" ht="16" customHeight="1" x14ac:dyDescent="0.35">
      <c r="C47" s="437"/>
      <c r="D47" s="437"/>
      <c r="E47" s="437"/>
      <c r="F47" s="437"/>
      <c r="G47" s="437"/>
      <c r="H47" s="437"/>
      <c r="I47" s="437"/>
      <c r="J47" s="437"/>
      <c r="K47" s="437"/>
      <c r="L47" s="437"/>
      <c r="M47" s="437"/>
      <c r="N47" s="437"/>
      <c r="O47" s="437"/>
      <c r="P47" s="437"/>
      <c r="Q47" s="437"/>
      <c r="R47" s="437"/>
    </row>
    <row r="48" spans="3:18" ht="16" customHeight="1" x14ac:dyDescent="0.35">
      <c r="C48" s="437"/>
      <c r="D48" s="437"/>
      <c r="E48" s="437"/>
      <c r="F48" s="437"/>
      <c r="G48" s="437"/>
      <c r="H48" s="437"/>
      <c r="I48" s="437"/>
      <c r="J48" s="437"/>
      <c r="K48" s="437"/>
      <c r="L48" s="437"/>
      <c r="M48" s="437"/>
      <c r="N48" s="437"/>
      <c r="O48" s="437"/>
      <c r="P48" s="437"/>
      <c r="Q48" s="437"/>
      <c r="R48" s="437"/>
    </row>
    <row r="49" spans="3:18" ht="16" customHeight="1" x14ac:dyDescent="0.35">
      <c r="C49" s="437"/>
      <c r="D49" s="437"/>
      <c r="E49" s="437"/>
      <c r="F49" s="437"/>
      <c r="G49" s="437"/>
      <c r="H49" s="437"/>
      <c r="I49" s="437"/>
      <c r="J49" s="437"/>
      <c r="K49" s="437"/>
      <c r="L49" s="437"/>
      <c r="M49" s="437"/>
      <c r="N49" s="437"/>
      <c r="O49" s="437"/>
      <c r="P49" s="437"/>
      <c r="Q49" s="437"/>
      <c r="R49" s="437"/>
    </row>
    <row r="50" spans="3:18" ht="16" customHeight="1" x14ac:dyDescent="0.35">
      <c r="C50" s="437"/>
      <c r="D50" s="437"/>
      <c r="E50" s="437"/>
      <c r="F50" s="437"/>
      <c r="G50" s="437"/>
      <c r="H50" s="437"/>
      <c r="I50" s="437"/>
      <c r="J50" s="437"/>
      <c r="K50" s="437"/>
      <c r="L50" s="437"/>
      <c r="M50" s="437"/>
      <c r="N50" s="437"/>
      <c r="O50" s="437"/>
      <c r="P50" s="437"/>
      <c r="Q50" s="437"/>
      <c r="R50" s="437"/>
    </row>
    <row r="51" spans="3:18" ht="16" customHeight="1" x14ac:dyDescent="0.35">
      <c r="C51" s="437"/>
      <c r="D51" s="437"/>
      <c r="E51" s="437"/>
      <c r="F51" s="437"/>
      <c r="G51" s="437"/>
      <c r="H51" s="437"/>
      <c r="I51" s="437"/>
      <c r="J51" s="437"/>
      <c r="K51" s="437"/>
      <c r="L51" s="437"/>
      <c r="M51" s="437"/>
      <c r="N51" s="437"/>
      <c r="O51" s="437"/>
      <c r="P51" s="437"/>
      <c r="Q51" s="437"/>
      <c r="R51" s="437"/>
    </row>
    <row r="52" spans="3:18" ht="16" customHeight="1" x14ac:dyDescent="0.35">
      <c r="C52" s="437"/>
      <c r="D52" s="437"/>
      <c r="E52" s="437"/>
      <c r="F52" s="437"/>
      <c r="G52" s="437"/>
      <c r="H52" s="437"/>
      <c r="I52" s="437"/>
      <c r="J52" s="437"/>
      <c r="K52" s="437"/>
      <c r="L52" s="437"/>
      <c r="M52" s="437"/>
      <c r="N52" s="437"/>
      <c r="O52" s="437"/>
      <c r="P52" s="437"/>
      <c r="Q52" s="437"/>
      <c r="R52" s="437"/>
    </row>
    <row r="53" spans="3:18" ht="16" customHeight="1" x14ac:dyDescent="0.35">
      <c r="C53" s="437"/>
      <c r="D53" s="437"/>
      <c r="E53" s="437"/>
      <c r="F53" s="437"/>
      <c r="G53" s="437"/>
      <c r="H53" s="437"/>
      <c r="I53" s="437"/>
      <c r="J53" s="437"/>
      <c r="K53" s="437"/>
      <c r="L53" s="437"/>
      <c r="M53" s="437"/>
      <c r="N53" s="437"/>
      <c r="O53" s="437"/>
      <c r="P53" s="437"/>
      <c r="Q53" s="437"/>
      <c r="R53" s="437"/>
    </row>
    <row r="54" spans="3:18" ht="16" customHeight="1" x14ac:dyDescent="0.35">
      <c r="C54" s="437"/>
      <c r="D54" s="437"/>
      <c r="E54" s="437"/>
      <c r="F54" s="437"/>
      <c r="G54" s="437"/>
      <c r="H54" s="437"/>
      <c r="I54" s="437"/>
      <c r="J54" s="437"/>
      <c r="K54" s="437"/>
      <c r="L54" s="437"/>
      <c r="M54" s="437"/>
      <c r="N54" s="437"/>
      <c r="O54" s="437"/>
      <c r="P54" s="437"/>
      <c r="Q54" s="437"/>
      <c r="R54" s="437"/>
    </row>
    <row r="55" spans="3:18" ht="16" customHeight="1" x14ac:dyDescent="0.35">
      <c r="C55" s="437"/>
      <c r="D55" s="437"/>
      <c r="E55" s="437"/>
      <c r="F55" s="437"/>
      <c r="G55" s="437"/>
      <c r="H55" s="437"/>
      <c r="I55" s="437"/>
      <c r="J55" s="437"/>
      <c r="K55" s="437"/>
      <c r="L55" s="437"/>
      <c r="M55" s="437"/>
      <c r="N55" s="437"/>
      <c r="O55" s="437"/>
      <c r="P55" s="437"/>
      <c r="Q55" s="437"/>
      <c r="R55" s="437"/>
    </row>
    <row r="56" spans="3:18" ht="16" customHeight="1" x14ac:dyDescent="0.35">
      <c r="C56" s="437"/>
      <c r="D56" s="437"/>
      <c r="E56" s="437"/>
      <c r="F56" s="437"/>
      <c r="G56" s="437"/>
      <c r="H56" s="437"/>
      <c r="I56" s="437"/>
      <c r="J56" s="437"/>
      <c r="K56" s="437"/>
      <c r="L56" s="437"/>
      <c r="M56" s="437"/>
      <c r="N56" s="437"/>
      <c r="O56" s="437"/>
      <c r="P56" s="437"/>
      <c r="Q56" s="437"/>
      <c r="R56" s="437"/>
    </row>
    <row r="57" spans="3:18" ht="16" customHeight="1" x14ac:dyDescent="0.35">
      <c r="C57" s="437"/>
      <c r="D57" s="437"/>
      <c r="E57" s="437"/>
      <c r="F57" s="437"/>
      <c r="G57" s="437"/>
      <c r="H57" s="437"/>
      <c r="I57" s="437"/>
      <c r="J57" s="437"/>
      <c r="K57" s="437"/>
      <c r="L57" s="437"/>
      <c r="M57" s="437"/>
      <c r="N57" s="437"/>
      <c r="O57" s="437"/>
      <c r="P57" s="437"/>
      <c r="Q57" s="437"/>
      <c r="R57" s="437"/>
    </row>
    <row r="58" spans="3:18" ht="16" customHeight="1" x14ac:dyDescent="0.35">
      <c r="C58" s="437"/>
      <c r="D58" s="437"/>
      <c r="E58" s="437"/>
      <c r="F58" s="437"/>
      <c r="G58" s="437"/>
      <c r="H58" s="437"/>
      <c r="I58" s="437"/>
      <c r="J58" s="437"/>
      <c r="K58" s="437"/>
      <c r="L58" s="437"/>
      <c r="M58" s="437"/>
      <c r="N58" s="437"/>
      <c r="O58" s="437"/>
      <c r="P58" s="437"/>
      <c r="Q58" s="437"/>
      <c r="R58" s="437"/>
    </row>
    <row r="59" spans="3:18" ht="16" customHeight="1" x14ac:dyDescent="0.35">
      <c r="C59" s="437"/>
      <c r="D59" s="437"/>
      <c r="E59" s="437"/>
      <c r="F59" s="437"/>
      <c r="G59" s="437"/>
      <c r="H59" s="437"/>
      <c r="I59" s="437"/>
      <c r="J59" s="437"/>
      <c r="K59" s="437"/>
      <c r="L59" s="437"/>
      <c r="M59" s="437"/>
      <c r="N59" s="437"/>
      <c r="O59" s="437"/>
      <c r="P59" s="437"/>
      <c r="Q59" s="437"/>
      <c r="R59" s="437"/>
    </row>
    <row r="60" spans="3:18" ht="16" customHeight="1" x14ac:dyDescent="0.35">
      <c r="C60" s="437"/>
      <c r="D60" s="437"/>
      <c r="E60" s="437"/>
      <c r="F60" s="437"/>
      <c r="G60" s="437"/>
      <c r="H60" s="437"/>
      <c r="I60" s="437"/>
      <c r="J60" s="437"/>
      <c r="K60" s="437"/>
      <c r="L60" s="437"/>
      <c r="M60" s="437"/>
      <c r="N60" s="437"/>
      <c r="O60" s="437"/>
      <c r="P60" s="437"/>
      <c r="Q60" s="437"/>
      <c r="R60" s="437"/>
    </row>
    <row r="61" spans="3:18" ht="16" customHeight="1" x14ac:dyDescent="0.35">
      <c r="C61" s="437"/>
      <c r="D61" s="437"/>
      <c r="E61" s="437"/>
      <c r="F61" s="437"/>
      <c r="G61" s="437"/>
      <c r="H61" s="437"/>
      <c r="I61" s="437"/>
      <c r="J61" s="437"/>
      <c r="K61" s="437"/>
      <c r="L61" s="437"/>
      <c r="M61" s="437"/>
      <c r="N61" s="437"/>
      <c r="O61" s="437"/>
      <c r="P61" s="437"/>
      <c r="Q61" s="437"/>
      <c r="R61" s="437"/>
    </row>
    <row r="62" spans="3:18" ht="16" customHeight="1" x14ac:dyDescent="0.35">
      <c r="C62" s="91"/>
      <c r="D62" s="91"/>
      <c r="E62" s="91"/>
      <c r="F62" s="91"/>
      <c r="G62" s="91"/>
      <c r="H62" s="91"/>
      <c r="I62" s="91"/>
      <c r="J62" s="91"/>
      <c r="K62" s="91"/>
      <c r="L62" s="91"/>
      <c r="M62" s="91"/>
      <c r="N62" s="91"/>
      <c r="O62" s="91"/>
      <c r="P62" s="91"/>
      <c r="Q62" s="91"/>
      <c r="R62" s="91"/>
    </row>
    <row r="63" spans="3:18" ht="16" customHeight="1" x14ac:dyDescent="0.35">
      <c r="C63" s="223" t="s">
        <v>399</v>
      </c>
      <c r="D63" s="223"/>
      <c r="E63" s="7" t="s">
        <v>0</v>
      </c>
      <c r="F63" s="7"/>
      <c r="G63" s="7"/>
      <c r="H63" s="7"/>
      <c r="I63" s="7"/>
      <c r="J63" s="7"/>
      <c r="K63" s="7"/>
      <c r="L63" s="7"/>
      <c r="M63" s="7"/>
      <c r="N63" s="7"/>
      <c r="O63" s="7"/>
      <c r="P63" s="7"/>
      <c r="Q63" s="7"/>
      <c r="R63" s="7"/>
    </row>
    <row r="64" spans="3:18" ht="16" customHeight="1" x14ac:dyDescent="0.35">
      <c r="C64" s="223"/>
      <c r="D64" s="223"/>
      <c r="E64" s="7"/>
      <c r="F64" s="7"/>
      <c r="G64" s="7"/>
      <c r="H64" s="7"/>
      <c r="I64" s="7"/>
      <c r="J64" s="7"/>
      <c r="K64" s="7"/>
      <c r="L64" s="7"/>
      <c r="M64" s="7"/>
      <c r="N64" s="7"/>
      <c r="O64" s="7"/>
      <c r="P64" s="7"/>
      <c r="Q64" s="7"/>
      <c r="R64" s="7"/>
    </row>
    <row r="65" spans="3:18" ht="17.149999999999999" customHeight="1" x14ac:dyDescent="0.35">
      <c r="C65" s="224" t="s">
        <v>100</v>
      </c>
      <c r="D65" s="224"/>
      <c r="E65" s="224"/>
      <c r="F65" s="224"/>
      <c r="G65" s="224"/>
      <c r="H65" s="224"/>
      <c r="I65" s="224"/>
      <c r="J65" s="224"/>
      <c r="K65" s="224"/>
      <c r="L65" s="224"/>
      <c r="M65" s="224"/>
      <c r="N65" s="224"/>
      <c r="O65" s="224"/>
      <c r="P65" s="224"/>
      <c r="Q65" s="7"/>
      <c r="R65" s="7"/>
    </row>
    <row r="66" spans="3:18" ht="16" customHeight="1" x14ac:dyDescent="0.35">
      <c r="C66" s="224"/>
      <c r="D66" s="224"/>
      <c r="E66" s="224"/>
      <c r="F66" s="224"/>
      <c r="G66" s="224"/>
      <c r="H66" s="224"/>
      <c r="I66" s="224"/>
      <c r="J66" s="224"/>
      <c r="K66" s="224"/>
      <c r="L66" s="224"/>
      <c r="M66" s="224"/>
      <c r="N66" s="224"/>
      <c r="O66" s="224"/>
      <c r="P66" s="224"/>
      <c r="Q66" s="7"/>
      <c r="R66" s="7"/>
    </row>
    <row r="67" spans="3:18" ht="16" customHeight="1" x14ac:dyDescent="0.35">
      <c r="C67" s="91"/>
      <c r="D67" s="91"/>
      <c r="E67" s="91"/>
      <c r="F67" s="91"/>
      <c r="G67" s="91"/>
      <c r="H67" s="91"/>
      <c r="I67" s="91"/>
      <c r="J67" s="91"/>
      <c r="K67" s="91"/>
      <c r="L67" s="91"/>
      <c r="M67" s="91"/>
      <c r="N67" s="91"/>
      <c r="O67" s="91"/>
      <c r="P67" s="91"/>
      <c r="Q67" s="91"/>
      <c r="R67" s="91"/>
    </row>
    <row r="68" spans="3:18" ht="16" customHeight="1" x14ac:dyDescent="0.35">
      <c r="C68" s="221" t="s">
        <v>400</v>
      </c>
      <c r="D68" s="222"/>
      <c r="E68" s="222"/>
      <c r="F68" s="222"/>
      <c r="G68" s="222"/>
      <c r="H68" s="222"/>
      <c r="I68" s="222"/>
      <c r="J68" s="222"/>
      <c r="K68" s="222"/>
      <c r="L68" s="222"/>
      <c r="M68" s="222"/>
      <c r="N68" s="222"/>
      <c r="O68" s="222"/>
      <c r="P68" s="222"/>
      <c r="Q68" s="222"/>
      <c r="R68" s="222"/>
    </row>
    <row r="69" spans="3:18" ht="16" customHeight="1" x14ac:dyDescent="0.35">
      <c r="C69" s="222"/>
      <c r="D69" s="222"/>
      <c r="E69" s="222"/>
      <c r="F69" s="222"/>
      <c r="G69" s="222"/>
      <c r="H69" s="222"/>
      <c r="I69" s="222"/>
      <c r="J69" s="222"/>
      <c r="K69" s="222"/>
      <c r="L69" s="222"/>
      <c r="M69" s="222"/>
      <c r="N69" s="222"/>
      <c r="O69" s="222"/>
      <c r="P69" s="222"/>
      <c r="Q69" s="222"/>
      <c r="R69" s="222"/>
    </row>
    <row r="70" spans="3:18" ht="16" customHeight="1" x14ac:dyDescent="0.35">
      <c r="C70" s="222"/>
      <c r="D70" s="222"/>
      <c r="E70" s="222"/>
      <c r="F70" s="222"/>
      <c r="G70" s="222"/>
      <c r="H70" s="222"/>
      <c r="I70" s="222"/>
      <c r="J70" s="222"/>
      <c r="K70" s="222"/>
      <c r="L70" s="222"/>
      <c r="M70" s="222"/>
      <c r="N70" s="222"/>
      <c r="O70" s="222"/>
      <c r="P70" s="222"/>
      <c r="Q70" s="222"/>
      <c r="R70" s="222"/>
    </row>
    <row r="71" spans="3:18" ht="16" customHeight="1" x14ac:dyDescent="0.35">
      <c r="C71" s="222"/>
      <c r="D71" s="222"/>
      <c r="E71" s="222"/>
      <c r="F71" s="222"/>
      <c r="G71" s="222"/>
      <c r="H71" s="222"/>
      <c r="I71" s="222"/>
      <c r="J71" s="222"/>
      <c r="K71" s="222"/>
      <c r="L71" s="222"/>
      <c r="M71" s="222"/>
      <c r="N71" s="222"/>
      <c r="O71" s="222"/>
      <c r="P71" s="222"/>
      <c r="Q71" s="222"/>
      <c r="R71" s="222"/>
    </row>
    <row r="72" spans="3:18" ht="16" customHeight="1" x14ac:dyDescent="0.35">
      <c r="C72" s="222"/>
      <c r="D72" s="222"/>
      <c r="E72" s="222"/>
      <c r="F72" s="222"/>
      <c r="G72" s="222"/>
      <c r="H72" s="222"/>
      <c r="I72" s="222"/>
      <c r="J72" s="222"/>
      <c r="K72" s="222"/>
      <c r="L72" s="222"/>
      <c r="M72" s="222"/>
      <c r="N72" s="222"/>
      <c r="O72" s="222"/>
      <c r="P72" s="222"/>
      <c r="Q72" s="222"/>
      <c r="R72" s="222"/>
    </row>
    <row r="73" spans="3:18" ht="16" customHeight="1" x14ac:dyDescent="0.35">
      <c r="C73" s="222"/>
      <c r="D73" s="222"/>
      <c r="E73" s="222"/>
      <c r="F73" s="222"/>
      <c r="G73" s="222"/>
      <c r="H73" s="222"/>
      <c r="I73" s="222"/>
      <c r="J73" s="222"/>
      <c r="K73" s="222"/>
      <c r="L73" s="222"/>
      <c r="M73" s="222"/>
      <c r="N73" s="222"/>
      <c r="O73" s="222"/>
      <c r="P73" s="222"/>
      <c r="Q73" s="222"/>
      <c r="R73" s="222"/>
    </row>
    <row r="74" spans="3:18" ht="16" customHeight="1" x14ac:dyDescent="0.35">
      <c r="C74" s="222"/>
      <c r="D74" s="222"/>
      <c r="E74" s="222"/>
      <c r="F74" s="222"/>
      <c r="G74" s="222"/>
      <c r="H74" s="222"/>
      <c r="I74" s="222"/>
      <c r="J74" s="222"/>
      <c r="K74" s="222"/>
      <c r="L74" s="222"/>
      <c r="M74" s="222"/>
      <c r="N74" s="222"/>
      <c r="O74" s="222"/>
      <c r="P74" s="222"/>
      <c r="Q74" s="222"/>
      <c r="R74" s="222"/>
    </row>
    <row r="75" spans="3:18" ht="16" customHeight="1" x14ac:dyDescent="0.35">
      <c r="C75" s="222"/>
      <c r="D75" s="222"/>
      <c r="E75" s="222"/>
      <c r="F75" s="222"/>
      <c r="G75" s="222"/>
      <c r="H75" s="222"/>
      <c r="I75" s="222"/>
      <c r="J75" s="222"/>
      <c r="K75" s="222"/>
      <c r="L75" s="222"/>
      <c r="M75" s="222"/>
      <c r="N75" s="222"/>
      <c r="O75" s="222"/>
      <c r="P75" s="222"/>
      <c r="Q75" s="222"/>
      <c r="R75" s="222"/>
    </row>
    <row r="76" spans="3:18" ht="17.149999999999999" customHeight="1" x14ac:dyDescent="0.35">
      <c r="C76" s="222"/>
      <c r="D76" s="222"/>
      <c r="E76" s="222"/>
      <c r="F76" s="222"/>
      <c r="G76" s="222"/>
      <c r="H76" s="222"/>
      <c r="I76" s="222"/>
      <c r="J76" s="222"/>
      <c r="K76" s="222"/>
      <c r="L76" s="222"/>
      <c r="M76" s="222"/>
      <c r="N76" s="222"/>
      <c r="O76" s="222"/>
      <c r="P76" s="222"/>
      <c r="Q76" s="222"/>
      <c r="R76" s="222"/>
    </row>
    <row r="77" spans="3:18" ht="16" customHeight="1" x14ac:dyDescent="0.35">
      <c r="C77" s="222"/>
      <c r="D77" s="222"/>
      <c r="E77" s="222"/>
      <c r="F77" s="222"/>
      <c r="G77" s="222"/>
      <c r="H77" s="222"/>
      <c r="I77" s="222"/>
      <c r="J77" s="222"/>
      <c r="K77" s="222"/>
      <c r="L77" s="222"/>
      <c r="M77" s="222"/>
      <c r="N77" s="222"/>
      <c r="O77" s="222"/>
      <c r="P77" s="222"/>
      <c r="Q77" s="222"/>
      <c r="R77" s="222"/>
    </row>
    <row r="78" spans="3:18" ht="16" customHeight="1" x14ac:dyDescent="0.35">
      <c r="C78" s="222"/>
      <c r="D78" s="222"/>
      <c r="E78" s="222"/>
      <c r="F78" s="222"/>
      <c r="G78" s="222"/>
      <c r="H78" s="222"/>
      <c r="I78" s="222"/>
      <c r="J78" s="222"/>
      <c r="K78" s="222"/>
      <c r="L78" s="222"/>
      <c r="M78" s="222"/>
      <c r="N78" s="222"/>
      <c r="O78" s="222"/>
      <c r="P78" s="222"/>
      <c r="Q78" s="222"/>
      <c r="R78" s="222"/>
    </row>
    <row r="79" spans="3:18" ht="16" customHeight="1" x14ac:dyDescent="0.35">
      <c r="C79" s="91"/>
      <c r="D79" s="91"/>
      <c r="E79" s="91"/>
      <c r="F79" s="91"/>
      <c r="G79" s="91"/>
      <c r="H79" s="91"/>
      <c r="I79" s="91"/>
      <c r="J79" s="91"/>
      <c r="K79" s="91"/>
      <c r="L79" s="91"/>
      <c r="M79" s="91"/>
      <c r="N79" s="91"/>
      <c r="O79" s="91"/>
      <c r="P79" s="91"/>
      <c r="Q79" s="91"/>
      <c r="R79" s="91"/>
    </row>
    <row r="80" spans="3:18" ht="16" customHeight="1" x14ac:dyDescent="0.35">
      <c r="C80" s="91"/>
      <c r="D80" s="511" t="s">
        <v>401</v>
      </c>
      <c r="E80" s="511"/>
      <c r="F80" s="511"/>
      <c r="G80" s="511" t="s">
        <v>402</v>
      </c>
      <c r="H80" s="511"/>
      <c r="I80" s="511"/>
      <c r="J80" s="511"/>
      <c r="K80" s="511"/>
      <c r="L80" s="511"/>
      <c r="M80" s="91"/>
      <c r="N80" s="91"/>
      <c r="O80" s="91"/>
      <c r="P80" s="91"/>
      <c r="Q80" s="91"/>
      <c r="R80" s="91"/>
    </row>
    <row r="81" spans="3:18" ht="73" customHeight="1" x14ac:dyDescent="0.35">
      <c r="C81" s="91"/>
      <c r="D81" s="510" t="s">
        <v>403</v>
      </c>
      <c r="E81" s="510"/>
      <c r="F81" s="510"/>
      <c r="G81" s="512" t="s">
        <v>404</v>
      </c>
      <c r="H81" s="512"/>
      <c r="I81" s="512"/>
      <c r="J81" s="512"/>
      <c r="K81" s="512"/>
      <c r="L81" s="512"/>
      <c r="M81" s="91"/>
      <c r="N81" s="91"/>
      <c r="O81" s="91"/>
      <c r="P81" s="91"/>
      <c r="Q81" s="91"/>
      <c r="R81" s="91"/>
    </row>
    <row r="82" spans="3:18" ht="61" customHeight="1" x14ac:dyDescent="0.35">
      <c r="C82" s="91"/>
      <c r="D82" s="510" t="s">
        <v>405</v>
      </c>
      <c r="E82" s="510"/>
      <c r="F82" s="510"/>
      <c r="G82" s="512" t="s">
        <v>406</v>
      </c>
      <c r="H82" s="512"/>
      <c r="I82" s="512"/>
      <c r="J82" s="512"/>
      <c r="K82" s="512"/>
      <c r="L82" s="512"/>
      <c r="M82" s="91"/>
      <c r="N82" s="91"/>
      <c r="O82" s="91"/>
      <c r="P82" s="91"/>
      <c r="Q82" s="91"/>
      <c r="R82" s="91"/>
    </row>
    <row r="83" spans="3:18" ht="16" customHeight="1" x14ac:dyDescent="0.35">
      <c r="C83" s="91"/>
      <c r="D83" s="91"/>
      <c r="E83" s="91"/>
      <c r="F83" s="91"/>
      <c r="G83" s="91"/>
      <c r="H83" s="91"/>
      <c r="I83" s="91"/>
      <c r="J83" s="91"/>
      <c r="K83" s="91"/>
      <c r="L83" s="91"/>
      <c r="M83" s="91"/>
      <c r="N83" s="91"/>
      <c r="O83" s="91"/>
      <c r="P83" s="91"/>
      <c r="Q83" s="91"/>
      <c r="R83" s="91"/>
    </row>
    <row r="84" spans="3:18" ht="16" customHeight="1" x14ac:dyDescent="0.35">
      <c r="C84" s="91"/>
      <c r="D84" s="91"/>
      <c r="E84" s="91"/>
      <c r="F84" s="91"/>
      <c r="G84" s="91"/>
      <c r="H84" s="91"/>
      <c r="I84" s="91"/>
      <c r="J84" s="91"/>
      <c r="K84" s="91"/>
      <c r="L84" s="91"/>
      <c r="M84" s="91"/>
      <c r="N84" s="91"/>
      <c r="O84" s="91"/>
      <c r="P84" s="91"/>
      <c r="Q84" s="91"/>
      <c r="R84" s="91"/>
    </row>
    <row r="85" spans="3:18" ht="16" customHeight="1" x14ac:dyDescent="0.35">
      <c r="C85" s="91"/>
      <c r="D85" s="91"/>
      <c r="E85" s="91"/>
      <c r="F85" s="91"/>
      <c r="G85" s="91"/>
      <c r="H85" s="91"/>
      <c r="I85" s="91"/>
      <c r="J85" s="91"/>
      <c r="K85" s="91"/>
      <c r="L85" s="91"/>
      <c r="M85" s="91"/>
      <c r="N85" s="91"/>
      <c r="O85" s="91"/>
      <c r="P85" s="91"/>
      <c r="Q85" s="91"/>
      <c r="R85" s="91"/>
    </row>
    <row r="86" spans="3:18" ht="16" customHeight="1" x14ac:dyDescent="0.35">
      <c r="C86" s="91"/>
      <c r="D86" s="91"/>
      <c r="E86" s="91"/>
      <c r="F86" s="91"/>
      <c r="G86" s="91"/>
      <c r="H86" s="91"/>
      <c r="I86" s="91"/>
      <c r="J86" s="91"/>
      <c r="K86" s="91"/>
      <c r="L86" s="91"/>
      <c r="M86" s="91"/>
      <c r="N86" s="91"/>
      <c r="O86" s="91"/>
      <c r="P86" s="91"/>
      <c r="Q86" s="91"/>
      <c r="R86" s="91"/>
    </row>
    <row r="87" spans="3:18" ht="16" customHeight="1" x14ac:dyDescent="0.35">
      <c r="C87" s="91"/>
      <c r="D87" s="91"/>
      <c r="E87" s="91"/>
      <c r="F87" s="91"/>
      <c r="G87" s="91"/>
      <c r="H87" s="91"/>
      <c r="I87" s="91"/>
      <c r="J87" s="91"/>
      <c r="K87" s="91"/>
      <c r="L87" s="91"/>
      <c r="M87" s="91"/>
      <c r="N87" s="91"/>
      <c r="O87" s="91"/>
      <c r="P87" s="91"/>
      <c r="Q87" s="91"/>
      <c r="R87" s="91"/>
    </row>
    <row r="88" spans="3:18" ht="16" customHeight="1" x14ac:dyDescent="0.35">
      <c r="C88" s="91"/>
      <c r="D88" s="91"/>
      <c r="E88" s="91"/>
      <c r="F88" s="91"/>
      <c r="G88" s="91"/>
      <c r="H88" s="91"/>
      <c r="I88" s="91"/>
      <c r="J88" s="91"/>
      <c r="K88" s="91"/>
      <c r="L88" s="91"/>
      <c r="M88" s="91"/>
      <c r="N88" s="91"/>
      <c r="O88" s="91"/>
      <c r="P88" s="91"/>
      <c r="Q88" s="91"/>
      <c r="R88" s="91"/>
    </row>
    <row r="89" spans="3:18" ht="16" customHeight="1" x14ac:dyDescent="0.35">
      <c r="C89" s="91"/>
      <c r="D89" s="91"/>
      <c r="E89" s="91"/>
      <c r="F89" s="91"/>
      <c r="G89" s="91"/>
      <c r="H89" s="91"/>
      <c r="I89" s="91"/>
      <c r="J89" s="91"/>
      <c r="K89" s="91"/>
      <c r="L89" s="91"/>
      <c r="M89" s="91"/>
      <c r="N89" s="91"/>
      <c r="O89" s="91"/>
      <c r="P89" s="91"/>
      <c r="Q89" s="91"/>
      <c r="R89" s="91"/>
    </row>
    <row r="90" spans="3:18" ht="17.149999999999999" customHeight="1" x14ac:dyDescent="0.35">
      <c r="C90" s="91"/>
      <c r="D90" s="91"/>
      <c r="E90" s="91"/>
      <c r="F90" s="91"/>
      <c r="G90" s="91"/>
      <c r="H90" s="91"/>
      <c r="I90" s="91"/>
      <c r="J90" s="91"/>
      <c r="K90" s="91"/>
      <c r="L90" s="91"/>
      <c r="M90" s="91"/>
      <c r="N90" s="91"/>
      <c r="O90" s="91"/>
      <c r="P90" s="91"/>
      <c r="Q90" s="91"/>
      <c r="R90" s="91"/>
    </row>
    <row r="91" spans="3:18" ht="16" customHeight="1" x14ac:dyDescent="0.35">
      <c r="C91" s="91"/>
      <c r="D91" s="91"/>
      <c r="E91" s="91"/>
      <c r="F91" s="91"/>
      <c r="G91" s="91"/>
      <c r="H91" s="91"/>
      <c r="I91" s="91"/>
      <c r="J91" s="91"/>
      <c r="K91" s="91"/>
      <c r="L91" s="91"/>
      <c r="M91" s="91"/>
      <c r="N91" s="91"/>
      <c r="O91" s="91"/>
      <c r="P91" s="91"/>
      <c r="Q91" s="91"/>
      <c r="R91" s="91"/>
    </row>
    <row r="92" spans="3:18" ht="16" customHeight="1" x14ac:dyDescent="0.35">
      <c r="C92" s="91"/>
      <c r="D92" s="91"/>
      <c r="E92" s="91"/>
      <c r="F92" s="91"/>
      <c r="G92" s="91"/>
      <c r="H92" s="91"/>
      <c r="I92" s="91"/>
      <c r="J92" s="91"/>
      <c r="K92" s="91"/>
      <c r="L92" s="91"/>
      <c r="M92" s="91"/>
      <c r="N92" s="91"/>
      <c r="O92" s="91"/>
      <c r="P92" s="91"/>
      <c r="Q92" s="91"/>
      <c r="R92" s="91"/>
    </row>
    <row r="93" spans="3:18" ht="16" customHeight="1" x14ac:dyDescent="0.35">
      <c r="C93" s="91"/>
      <c r="D93" s="91"/>
      <c r="E93" s="91"/>
      <c r="F93" s="91"/>
      <c r="G93" s="91"/>
      <c r="H93" s="91"/>
      <c r="I93" s="91"/>
      <c r="J93" s="91"/>
      <c r="K93" s="91"/>
      <c r="L93" s="91"/>
      <c r="M93" s="91"/>
      <c r="N93" s="91"/>
      <c r="O93" s="91"/>
      <c r="P93" s="91"/>
      <c r="Q93" s="91"/>
      <c r="R93" s="91"/>
    </row>
    <row r="94" spans="3:18" ht="16" customHeight="1" x14ac:dyDescent="0.35">
      <c r="C94" s="91"/>
      <c r="D94" s="91"/>
      <c r="E94" s="91"/>
      <c r="F94" s="91"/>
      <c r="G94" s="91"/>
      <c r="H94" s="91"/>
      <c r="I94" s="91"/>
      <c r="J94" s="91"/>
      <c r="K94" s="91"/>
      <c r="L94" s="91"/>
      <c r="M94" s="91"/>
      <c r="N94" s="91"/>
      <c r="O94" s="91"/>
      <c r="P94" s="91"/>
      <c r="Q94" s="91"/>
      <c r="R94" s="91"/>
    </row>
    <row r="95" spans="3:18" ht="16" customHeight="1" x14ac:dyDescent="0.35">
      <c r="C95" s="91"/>
      <c r="D95" s="91"/>
      <c r="E95" s="91"/>
      <c r="F95" s="91"/>
      <c r="G95" s="91"/>
      <c r="H95" s="91"/>
      <c r="I95" s="91"/>
      <c r="J95" s="91"/>
      <c r="K95" s="91"/>
      <c r="L95" s="91"/>
      <c r="M95" s="91"/>
      <c r="N95" s="91"/>
      <c r="O95" s="91"/>
      <c r="P95" s="91"/>
      <c r="Q95" s="91"/>
      <c r="R95" s="91"/>
    </row>
    <row r="96" spans="3:18" ht="16" customHeight="1" x14ac:dyDescent="0.35">
      <c r="C96" s="91"/>
      <c r="D96" s="91"/>
      <c r="E96" s="91"/>
      <c r="F96" s="91"/>
      <c r="G96" s="91"/>
      <c r="H96" s="91"/>
      <c r="I96" s="91"/>
      <c r="J96" s="91"/>
      <c r="K96" s="91"/>
      <c r="L96" s="91"/>
      <c r="M96" s="91"/>
      <c r="N96" s="91"/>
      <c r="O96" s="91"/>
      <c r="P96" s="91"/>
      <c r="Q96" s="91"/>
      <c r="R96" s="91"/>
    </row>
    <row r="97" spans="3:18" ht="16" customHeight="1" x14ac:dyDescent="0.35">
      <c r="C97" s="91"/>
      <c r="D97" s="91"/>
      <c r="E97" s="91"/>
      <c r="F97" s="91"/>
      <c r="G97" s="91"/>
      <c r="H97" s="91"/>
      <c r="I97" s="91"/>
      <c r="J97" s="91"/>
      <c r="K97" s="91"/>
      <c r="L97" s="91"/>
      <c r="M97" s="91"/>
      <c r="N97" s="91"/>
      <c r="O97" s="91"/>
      <c r="P97" s="91"/>
      <c r="Q97" s="91"/>
      <c r="R97" s="91"/>
    </row>
    <row r="98" spans="3:18" ht="16" customHeight="1" x14ac:dyDescent="0.35">
      <c r="C98" s="91"/>
      <c r="D98" s="91"/>
      <c r="E98" s="91"/>
      <c r="F98" s="91"/>
      <c r="G98" s="91"/>
      <c r="H98" s="91"/>
      <c r="I98" s="91"/>
      <c r="J98" s="91"/>
      <c r="K98" s="91"/>
      <c r="L98" s="91"/>
      <c r="M98" s="91"/>
      <c r="N98" s="91"/>
      <c r="O98" s="91"/>
      <c r="P98" s="91"/>
      <c r="Q98" s="91"/>
      <c r="R98" s="91"/>
    </row>
    <row r="99" spans="3:18" ht="16" customHeight="1" x14ac:dyDescent="0.35">
      <c r="C99" s="91"/>
      <c r="D99" s="91"/>
      <c r="E99" s="91"/>
      <c r="F99" s="91"/>
      <c r="G99" s="91"/>
      <c r="H99" s="91"/>
      <c r="I99" s="91"/>
      <c r="J99" s="91"/>
      <c r="K99" s="91"/>
      <c r="L99" s="91"/>
      <c r="M99" s="91"/>
      <c r="N99" s="91"/>
      <c r="O99" s="91"/>
      <c r="P99" s="91"/>
      <c r="Q99" s="91"/>
      <c r="R99" s="91"/>
    </row>
    <row r="100" spans="3:18" ht="16" customHeight="1" x14ac:dyDescent="0.35">
      <c r="C100" s="91"/>
      <c r="D100" s="91"/>
      <c r="E100" s="91"/>
      <c r="F100" s="91"/>
      <c r="G100" s="91"/>
      <c r="H100" s="91"/>
      <c r="I100" s="91"/>
      <c r="J100" s="91"/>
      <c r="K100" s="91"/>
      <c r="L100" s="91"/>
      <c r="M100" s="91"/>
      <c r="N100" s="91"/>
      <c r="O100" s="91"/>
      <c r="P100" s="91"/>
      <c r="Q100" s="91"/>
      <c r="R100" s="91"/>
    </row>
    <row r="101" spans="3:18" ht="16" customHeight="1" x14ac:dyDescent="0.35">
      <c r="C101" s="91"/>
      <c r="D101" s="91"/>
      <c r="E101" s="91"/>
      <c r="F101" s="91"/>
      <c r="G101" s="91"/>
      <c r="H101" s="91"/>
      <c r="I101" s="91"/>
      <c r="J101" s="91"/>
      <c r="K101" s="91"/>
      <c r="L101" s="91"/>
      <c r="M101" s="91"/>
      <c r="N101" s="91"/>
      <c r="O101" s="91"/>
      <c r="P101" s="91"/>
      <c r="Q101" s="91"/>
      <c r="R101" s="91"/>
    </row>
    <row r="102" spans="3:18" ht="16" customHeight="1" x14ac:dyDescent="0.35">
      <c r="C102" s="91"/>
      <c r="D102" s="91"/>
      <c r="E102" s="91"/>
      <c r="F102" s="91"/>
      <c r="G102" s="91"/>
      <c r="H102" s="91"/>
      <c r="I102" s="91"/>
      <c r="J102" s="91"/>
      <c r="K102" s="91"/>
      <c r="L102" s="91"/>
      <c r="M102" s="91"/>
      <c r="N102" s="91"/>
      <c r="O102" s="91"/>
      <c r="P102" s="91"/>
      <c r="Q102" s="91"/>
      <c r="R102" s="91"/>
    </row>
    <row r="103" spans="3:18" ht="16" customHeight="1" x14ac:dyDescent="0.35">
      <c r="C103" s="91"/>
      <c r="D103" s="91"/>
      <c r="E103" s="91"/>
      <c r="F103" s="91"/>
      <c r="G103" s="91"/>
      <c r="H103" s="91"/>
      <c r="I103" s="91"/>
      <c r="J103" s="91"/>
      <c r="K103" s="91"/>
      <c r="L103" s="91"/>
      <c r="M103" s="91"/>
      <c r="N103" s="91"/>
      <c r="O103" s="91"/>
      <c r="P103" s="91"/>
      <c r="Q103" s="91"/>
      <c r="R103" s="91"/>
    </row>
    <row r="104" spans="3:18" ht="16" customHeight="1" x14ac:dyDescent="0.35">
      <c r="C104" s="91"/>
      <c r="D104" s="91"/>
      <c r="E104" s="91"/>
      <c r="F104" s="91"/>
      <c r="G104" s="91"/>
      <c r="H104" s="91"/>
      <c r="I104" s="91"/>
      <c r="J104" s="91"/>
      <c r="K104" s="91"/>
      <c r="L104" s="91"/>
      <c r="M104" s="91"/>
      <c r="N104" s="91"/>
      <c r="O104" s="91"/>
      <c r="P104" s="91"/>
      <c r="Q104" s="91"/>
      <c r="R104" s="91"/>
    </row>
    <row r="105" spans="3:18" ht="16" customHeight="1" x14ac:dyDescent="0.35">
      <c r="C105" s="91"/>
      <c r="D105" s="91"/>
      <c r="E105" s="91"/>
      <c r="F105" s="91"/>
      <c r="G105" s="91"/>
      <c r="H105" s="91"/>
      <c r="I105" s="91"/>
      <c r="J105" s="91"/>
      <c r="K105" s="91"/>
      <c r="L105" s="91"/>
      <c r="M105" s="91"/>
      <c r="N105" s="91"/>
      <c r="O105" s="91"/>
      <c r="P105" s="91"/>
      <c r="Q105" s="91"/>
      <c r="R105" s="91"/>
    </row>
    <row r="106" spans="3:18" ht="16" customHeight="1" x14ac:dyDescent="0.35">
      <c r="C106" s="91"/>
      <c r="D106" s="91"/>
      <c r="E106" s="91"/>
      <c r="F106" s="91"/>
      <c r="G106" s="91"/>
      <c r="H106" s="91"/>
      <c r="I106" s="91"/>
      <c r="J106" s="91"/>
      <c r="K106" s="91"/>
      <c r="L106" s="91"/>
      <c r="M106" s="91"/>
      <c r="N106" s="91"/>
      <c r="O106" s="91"/>
      <c r="P106" s="91"/>
      <c r="Q106" s="91"/>
      <c r="R106" s="91"/>
    </row>
  </sheetData>
  <sheetProtection algorithmName="SHA-512" hashValue="YMxhC9l6u44+GHoqOpTh8A/p4rHD8SMEtyKSAPOVTDXgDONUyGBueH0h+K3hB3rG0BhSlK+XKGN1NelfTpsXaw==" saltValue="f18D7VUbDnyuJ/V8c4Hq4Q==" spinCount="100000" sheet="1" objects="1" scenarios="1" selectLockedCells="1" selectUnlockedCells="1"/>
  <customSheetViews>
    <customSheetView guid="{8D88DD34-EDCF-2545-92E6-3B4294438499}" scale="80" showGridLines="0">
      <selection activeCell="N88" sqref="N88"/>
      <pageMargins left="0" right="0" top="0" bottom="0" header="0" footer="0"/>
    </customSheetView>
  </customSheetViews>
  <mergeCells count="13">
    <mergeCell ref="D81:F81"/>
    <mergeCell ref="D82:F82"/>
    <mergeCell ref="G80:L80"/>
    <mergeCell ref="G81:L81"/>
    <mergeCell ref="G82:L82"/>
    <mergeCell ref="D80:F80"/>
    <mergeCell ref="C12:R34"/>
    <mergeCell ref="C63:D64"/>
    <mergeCell ref="C65:P66"/>
    <mergeCell ref="C68:R78"/>
    <mergeCell ref="C7:D8"/>
    <mergeCell ref="C9:P10"/>
    <mergeCell ref="C35:R61"/>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9B1645-27B7-964B-BA69-2AACB4901B54}">
  <sheetPr codeName="Planilha2"/>
  <dimension ref="A1:AE124"/>
  <sheetViews>
    <sheetView showGridLines="0" showRowColHeaders="0" showRuler="0" zoomScaleNormal="100" workbookViewId="0">
      <selection activeCell="H22" sqref="H22:M23"/>
      <extLst>
        <ext xmlns:xlsdti="http://schemas.microsoft.com/office/spreadsheetml/2023/showDataTypeIcons" uri="{77bfe23e-c014-4d31-8a63-9c772dbf06b6}">
          <xlsdti:showDataTypeIcons visible="0"/>
        </ext>
      </extLst>
    </sheetView>
  </sheetViews>
  <sheetFormatPr defaultColWidth="10.83203125" defaultRowHeight="15.5" x14ac:dyDescent="0.35"/>
  <cols>
    <col min="1" max="2" width="10.83203125" style="8"/>
    <col min="3" max="5" width="10.83203125" style="9"/>
    <col min="6" max="6" width="13.58203125" style="9" customWidth="1"/>
    <col min="7" max="7" width="21.58203125" style="9" customWidth="1"/>
    <col min="8" max="12" width="10.83203125" style="9"/>
    <col min="13" max="13" width="25" style="9" customWidth="1"/>
    <col min="14" max="17" width="10.83203125" style="9"/>
    <col min="18" max="31" width="10.83203125" style="8"/>
    <col min="32" max="16384" width="10.83203125" style="9"/>
  </cols>
  <sheetData>
    <row r="1" spans="1:17" x14ac:dyDescent="0.35">
      <c r="C1" s="8"/>
      <c r="D1" s="8"/>
      <c r="E1" s="8"/>
      <c r="F1" s="8"/>
      <c r="G1" s="8"/>
      <c r="H1" s="8"/>
      <c r="I1" s="8"/>
      <c r="J1" s="8"/>
      <c r="K1" s="8"/>
      <c r="L1" s="8"/>
      <c r="M1" s="8"/>
      <c r="N1" s="8"/>
      <c r="O1" s="8"/>
      <c r="P1" s="8"/>
      <c r="Q1" s="8"/>
    </row>
    <row r="2" spans="1:17" x14ac:dyDescent="0.35">
      <c r="C2" s="8"/>
      <c r="D2" s="8"/>
      <c r="E2" s="8"/>
      <c r="F2" s="8"/>
      <c r="G2" s="8"/>
      <c r="H2" s="8"/>
      <c r="I2" s="8"/>
      <c r="J2" s="8"/>
      <c r="K2" s="8"/>
      <c r="L2" s="8"/>
      <c r="M2" s="8"/>
      <c r="N2" s="8"/>
      <c r="O2" s="8"/>
      <c r="P2" s="8"/>
      <c r="Q2" s="8"/>
    </row>
    <row r="3" spans="1:17" x14ac:dyDescent="0.35">
      <c r="C3" s="8"/>
      <c r="D3" s="8"/>
      <c r="E3" s="8"/>
      <c r="F3" s="8"/>
      <c r="G3" s="8"/>
      <c r="H3" s="8"/>
      <c r="I3" s="8"/>
      <c r="J3" s="8"/>
      <c r="K3" s="8"/>
      <c r="L3" s="8"/>
      <c r="M3" s="8"/>
      <c r="N3" s="8"/>
      <c r="O3" s="8"/>
      <c r="P3" s="8"/>
      <c r="Q3" s="8"/>
    </row>
    <row r="4" spans="1:17" x14ac:dyDescent="0.35">
      <c r="C4" s="8"/>
      <c r="D4" s="8"/>
      <c r="E4" s="8"/>
      <c r="F4" s="8"/>
      <c r="G4" s="8"/>
      <c r="H4" s="8"/>
      <c r="I4" s="8"/>
      <c r="J4" s="8"/>
      <c r="K4" s="8"/>
      <c r="L4" s="8"/>
      <c r="M4" s="8"/>
      <c r="N4" s="8"/>
      <c r="O4" s="8"/>
      <c r="P4" s="8"/>
      <c r="Q4" s="8"/>
    </row>
    <row r="5" spans="1:17" x14ac:dyDescent="0.35">
      <c r="C5" s="8"/>
      <c r="D5" s="8"/>
      <c r="E5" s="8"/>
      <c r="F5" s="8"/>
      <c r="G5" s="8"/>
      <c r="H5" s="8"/>
      <c r="I5" s="8"/>
      <c r="J5" s="8"/>
      <c r="K5" s="8"/>
      <c r="L5" s="8"/>
      <c r="M5" s="8"/>
      <c r="N5" s="8"/>
      <c r="O5" s="8"/>
      <c r="P5" s="8"/>
      <c r="Q5" s="8"/>
    </row>
    <row r="6" spans="1:17" x14ac:dyDescent="0.35">
      <c r="C6" s="8"/>
      <c r="D6" s="8"/>
      <c r="E6" s="8"/>
      <c r="F6" s="8"/>
      <c r="G6" s="8"/>
      <c r="H6" s="8"/>
      <c r="I6" s="8"/>
      <c r="J6" s="8"/>
      <c r="K6" s="8"/>
      <c r="L6" s="8"/>
      <c r="M6" s="8"/>
      <c r="N6" s="8"/>
      <c r="O6" s="8"/>
      <c r="P6" s="8"/>
      <c r="Q6" s="8"/>
    </row>
    <row r="7" spans="1:17" x14ac:dyDescent="0.35">
      <c r="C7" s="8"/>
      <c r="D7" s="8"/>
      <c r="E7" s="8"/>
      <c r="F7" s="8"/>
      <c r="G7" s="8"/>
      <c r="H7" s="8"/>
      <c r="I7" s="8"/>
      <c r="J7" s="8"/>
      <c r="K7" s="8"/>
      <c r="L7" s="8"/>
      <c r="M7" s="8"/>
      <c r="N7" s="8"/>
      <c r="O7" s="8"/>
      <c r="P7" s="8"/>
      <c r="Q7" s="8"/>
    </row>
    <row r="8" spans="1:17" x14ac:dyDescent="0.35">
      <c r="C8" s="8"/>
      <c r="D8" s="8"/>
      <c r="E8" s="8"/>
      <c r="F8" s="8"/>
      <c r="G8" s="8"/>
      <c r="H8" s="8"/>
      <c r="I8" s="8"/>
      <c r="J8" s="8"/>
      <c r="K8" s="8"/>
      <c r="L8" s="8"/>
      <c r="M8" s="8"/>
      <c r="N8" s="8"/>
      <c r="O8" s="8"/>
      <c r="P8" s="8"/>
      <c r="Q8" s="8"/>
    </row>
    <row r="9" spans="1:17" x14ac:dyDescent="0.35">
      <c r="C9" s="20"/>
      <c r="D9" s="20"/>
      <c r="E9" s="11" t="s">
        <v>0</v>
      </c>
      <c r="F9" s="11"/>
      <c r="G9" s="11"/>
      <c r="H9" s="11"/>
      <c r="I9" s="11"/>
      <c r="J9" s="11"/>
      <c r="K9" s="11"/>
      <c r="L9" s="11"/>
      <c r="M9" s="11"/>
      <c r="N9" s="11"/>
      <c r="O9" s="11"/>
      <c r="P9" s="11"/>
      <c r="Q9" s="11"/>
    </row>
    <row r="10" spans="1:17" ht="16.5" x14ac:dyDescent="0.35">
      <c r="C10" s="353" t="s">
        <v>1</v>
      </c>
      <c r="D10" s="353"/>
      <c r="E10" s="353"/>
      <c r="F10" s="355" t="s">
        <v>2</v>
      </c>
      <c r="G10" s="355"/>
      <c r="H10" s="355"/>
      <c r="I10" s="355"/>
      <c r="J10" s="355"/>
      <c r="K10" s="355"/>
      <c r="L10" s="355"/>
      <c r="M10" s="355"/>
      <c r="N10" s="355"/>
      <c r="O10" s="355"/>
      <c r="P10" s="355"/>
      <c r="Q10" s="355"/>
    </row>
    <row r="11" spans="1:17" ht="16" customHeight="1" x14ac:dyDescent="0.35">
      <c r="C11" s="353" t="s">
        <v>3</v>
      </c>
      <c r="D11" s="353"/>
      <c r="E11" s="353"/>
      <c r="F11" s="356" t="s">
        <v>4</v>
      </c>
      <c r="G11" s="357"/>
      <c r="H11" s="357"/>
      <c r="I11" s="357"/>
      <c r="J11" s="357"/>
      <c r="K11" s="357"/>
      <c r="L11" s="357"/>
      <c r="M11" s="357"/>
      <c r="N11" s="357"/>
      <c r="O11" s="357"/>
      <c r="P11" s="357"/>
      <c r="Q11" s="358"/>
    </row>
    <row r="12" spans="1:17" ht="16" customHeight="1" x14ac:dyDescent="0.35">
      <c r="C12" s="354"/>
      <c r="D12" s="354"/>
      <c r="E12" s="354"/>
      <c r="F12" s="18"/>
      <c r="G12" s="18"/>
      <c r="H12" s="11"/>
      <c r="I12" s="11"/>
      <c r="J12" s="11"/>
      <c r="K12" s="11"/>
      <c r="L12" s="11"/>
      <c r="M12" s="11"/>
      <c r="N12" s="11"/>
      <c r="O12" s="11"/>
      <c r="P12" s="11"/>
      <c r="Q12" s="11"/>
    </row>
    <row r="13" spans="1:17" ht="16" customHeight="1" x14ac:dyDescent="0.35">
      <c r="C13" s="359" t="s">
        <v>5</v>
      </c>
      <c r="D13" s="359"/>
      <c r="E13" s="359"/>
      <c r="F13" s="359"/>
      <c r="G13" s="359"/>
      <c r="H13" s="359" t="s">
        <v>6</v>
      </c>
      <c r="I13" s="359"/>
      <c r="J13" s="359"/>
      <c r="K13" s="359"/>
      <c r="L13" s="359"/>
      <c r="M13" s="359"/>
      <c r="N13" s="359" t="s">
        <v>7</v>
      </c>
      <c r="O13" s="359"/>
      <c r="P13" s="359" t="s">
        <v>8</v>
      </c>
      <c r="Q13" s="359"/>
    </row>
    <row r="14" spans="1:17" ht="17.149999999999999" customHeight="1" x14ac:dyDescent="0.35">
      <c r="A14" s="336" t="s">
        <v>9</v>
      </c>
      <c r="B14" s="336"/>
      <c r="C14" s="230" t="s">
        <v>10</v>
      </c>
      <c r="D14" s="231"/>
      <c r="E14" s="231"/>
      <c r="F14" s="231"/>
      <c r="G14" s="232"/>
      <c r="H14" s="297" t="s">
        <v>11</v>
      </c>
      <c r="I14" s="298"/>
      <c r="J14" s="298"/>
      <c r="K14" s="298"/>
      <c r="L14" s="298"/>
      <c r="M14" s="299"/>
      <c r="N14" s="296"/>
      <c r="O14" s="296"/>
      <c r="P14" s="296"/>
      <c r="Q14" s="296"/>
    </row>
    <row r="15" spans="1:17" ht="16" customHeight="1" x14ac:dyDescent="0.35">
      <c r="A15" s="336" t="s">
        <v>12</v>
      </c>
      <c r="B15" s="336"/>
      <c r="C15" s="230" t="s">
        <v>13</v>
      </c>
      <c r="D15" s="231"/>
      <c r="E15" s="231"/>
      <c r="F15" s="231"/>
      <c r="G15" s="232"/>
      <c r="H15" s="300"/>
      <c r="I15" s="301"/>
      <c r="J15" s="301"/>
      <c r="K15" s="301"/>
      <c r="L15" s="301"/>
      <c r="M15" s="302"/>
      <c r="N15" s="296"/>
      <c r="O15" s="296"/>
      <c r="P15" s="296"/>
      <c r="Q15" s="296"/>
    </row>
    <row r="16" spans="1:17" ht="34" customHeight="1" x14ac:dyDescent="0.35">
      <c r="A16" s="336" t="s">
        <v>14</v>
      </c>
      <c r="B16" s="336"/>
      <c r="C16" s="230" t="s">
        <v>15</v>
      </c>
      <c r="D16" s="231"/>
      <c r="E16" s="231"/>
      <c r="F16" s="231"/>
      <c r="G16" s="232"/>
      <c r="H16" s="340" t="s">
        <v>16</v>
      </c>
      <c r="I16" s="340"/>
      <c r="J16" s="340"/>
      <c r="K16" s="340"/>
      <c r="L16" s="340"/>
      <c r="M16" s="340"/>
      <c r="N16" s="296"/>
      <c r="O16" s="296"/>
      <c r="P16" s="296"/>
      <c r="Q16" s="296"/>
    </row>
    <row r="17" spans="1:17" ht="16.5" x14ac:dyDescent="0.35">
      <c r="A17" s="336" t="s">
        <v>17</v>
      </c>
      <c r="B17" s="336"/>
      <c r="C17" s="230" t="s">
        <v>18</v>
      </c>
      <c r="D17" s="231"/>
      <c r="E17" s="231"/>
      <c r="F17" s="231"/>
      <c r="G17" s="232"/>
      <c r="H17" s="340" t="s">
        <v>19</v>
      </c>
      <c r="I17" s="340"/>
      <c r="J17" s="340"/>
      <c r="K17" s="340"/>
      <c r="L17" s="340"/>
      <c r="M17" s="340"/>
      <c r="N17" s="296"/>
      <c r="O17" s="296"/>
      <c r="P17" s="296"/>
      <c r="Q17" s="296"/>
    </row>
    <row r="18" spans="1:17" ht="16.5" x14ac:dyDescent="0.35">
      <c r="A18" s="336" t="s">
        <v>20</v>
      </c>
      <c r="B18" s="336"/>
      <c r="C18" s="230" t="s">
        <v>21</v>
      </c>
      <c r="D18" s="231"/>
      <c r="E18" s="231"/>
      <c r="F18" s="231"/>
      <c r="G18" s="232"/>
      <c r="H18" s="340" t="s">
        <v>19</v>
      </c>
      <c r="I18" s="340"/>
      <c r="J18" s="340"/>
      <c r="K18" s="340"/>
      <c r="L18" s="340"/>
      <c r="M18" s="340"/>
      <c r="N18" s="296"/>
      <c r="O18" s="296"/>
      <c r="P18" s="296"/>
      <c r="Q18" s="296"/>
    </row>
    <row r="19" spans="1:17" ht="16.5" x14ac:dyDescent="0.35">
      <c r="A19" s="336" t="s">
        <v>22</v>
      </c>
      <c r="B19" s="336"/>
      <c r="C19" s="230" t="s">
        <v>23</v>
      </c>
      <c r="D19" s="231"/>
      <c r="E19" s="231"/>
      <c r="F19" s="231"/>
      <c r="G19" s="232"/>
      <c r="H19" s="304" t="s">
        <v>11</v>
      </c>
      <c r="I19" s="304"/>
      <c r="J19" s="304"/>
      <c r="K19" s="304"/>
      <c r="L19" s="304"/>
      <c r="M19" s="304"/>
      <c r="N19" s="296"/>
      <c r="O19" s="296"/>
      <c r="P19" s="296"/>
      <c r="Q19" s="296"/>
    </row>
    <row r="20" spans="1:17" ht="17.149999999999999" customHeight="1" x14ac:dyDescent="0.35">
      <c r="A20" s="336" t="s">
        <v>24</v>
      </c>
      <c r="B20" s="336"/>
      <c r="C20" s="230" t="s">
        <v>25</v>
      </c>
      <c r="D20" s="231"/>
      <c r="E20" s="231"/>
      <c r="F20" s="231"/>
      <c r="G20" s="232"/>
      <c r="H20" s="297" t="s">
        <v>11</v>
      </c>
      <c r="I20" s="298"/>
      <c r="J20" s="298"/>
      <c r="K20" s="298"/>
      <c r="L20" s="298"/>
      <c r="M20" s="299"/>
      <c r="N20" s="296"/>
      <c r="O20" s="296"/>
      <c r="P20" s="296"/>
      <c r="Q20" s="296"/>
    </row>
    <row r="21" spans="1:17" ht="16.5" x14ac:dyDescent="0.35">
      <c r="A21" s="336" t="s">
        <v>26</v>
      </c>
      <c r="B21" s="336"/>
      <c r="C21" s="230" t="s">
        <v>27</v>
      </c>
      <c r="D21" s="231"/>
      <c r="E21" s="231"/>
      <c r="F21" s="231"/>
      <c r="G21" s="232"/>
      <c r="H21" s="300"/>
      <c r="I21" s="301"/>
      <c r="J21" s="301"/>
      <c r="K21" s="301"/>
      <c r="L21" s="301"/>
      <c r="M21" s="302"/>
      <c r="N21" s="296"/>
      <c r="O21" s="296"/>
      <c r="P21" s="296"/>
      <c r="Q21" s="296"/>
    </row>
    <row r="22" spans="1:17" ht="17.149999999999999" customHeight="1" x14ac:dyDescent="0.35">
      <c r="A22" s="336" t="s">
        <v>28</v>
      </c>
      <c r="B22" s="336"/>
      <c r="C22" s="230" t="s">
        <v>29</v>
      </c>
      <c r="D22" s="231"/>
      <c r="E22" s="231"/>
      <c r="F22" s="231"/>
      <c r="G22" s="232"/>
      <c r="H22" s="297" t="s">
        <v>11</v>
      </c>
      <c r="I22" s="298"/>
      <c r="J22" s="298"/>
      <c r="K22" s="298"/>
      <c r="L22" s="298"/>
      <c r="M22" s="299"/>
      <c r="N22" s="296"/>
      <c r="O22" s="296"/>
      <c r="P22" s="296"/>
      <c r="Q22" s="296"/>
    </row>
    <row r="23" spans="1:17" ht="17.149999999999999" customHeight="1" x14ac:dyDescent="0.35">
      <c r="A23" s="336" t="s">
        <v>30</v>
      </c>
      <c r="B23" s="336"/>
      <c r="C23" s="230" t="s">
        <v>31</v>
      </c>
      <c r="D23" s="231"/>
      <c r="E23" s="231"/>
      <c r="F23" s="231"/>
      <c r="G23" s="232"/>
      <c r="H23" s="300"/>
      <c r="I23" s="301"/>
      <c r="J23" s="301"/>
      <c r="K23" s="301"/>
      <c r="L23" s="301"/>
      <c r="M23" s="302"/>
      <c r="N23" s="296"/>
      <c r="O23" s="296"/>
      <c r="P23" s="296"/>
      <c r="Q23" s="296"/>
    </row>
    <row r="24" spans="1:17" ht="55" customHeight="1" x14ac:dyDescent="0.35">
      <c r="A24" s="343" t="s">
        <v>32</v>
      </c>
      <c r="B24" s="344"/>
      <c r="C24" s="345" t="s">
        <v>33</v>
      </c>
      <c r="D24" s="346"/>
      <c r="E24" s="346"/>
      <c r="F24" s="346"/>
      <c r="G24" s="347"/>
      <c r="H24" s="319" t="s">
        <v>34</v>
      </c>
      <c r="I24" s="320"/>
      <c r="J24" s="320"/>
      <c r="K24" s="320"/>
      <c r="L24" s="320"/>
      <c r="M24" s="321"/>
      <c r="N24" s="332"/>
      <c r="O24" s="342"/>
      <c r="P24" s="332"/>
      <c r="Q24" s="333"/>
    </row>
    <row r="25" spans="1:17" ht="16.5" x14ac:dyDescent="0.35">
      <c r="A25" s="336" t="s">
        <v>35</v>
      </c>
      <c r="B25" s="336"/>
      <c r="C25" s="303" t="s">
        <v>36</v>
      </c>
      <c r="D25" s="303"/>
      <c r="E25" s="303"/>
      <c r="F25" s="303"/>
      <c r="G25" s="303"/>
      <c r="H25" s="304" t="s">
        <v>11</v>
      </c>
      <c r="I25" s="304"/>
      <c r="J25" s="304"/>
      <c r="K25" s="304"/>
      <c r="L25" s="304"/>
      <c r="M25" s="304"/>
      <c r="N25" s="296"/>
      <c r="O25" s="296"/>
      <c r="P25" s="296"/>
      <c r="Q25" s="296"/>
    </row>
    <row r="26" spans="1:17" ht="17.149999999999999" customHeight="1" x14ac:dyDescent="0.35">
      <c r="A26" s="336" t="s">
        <v>37</v>
      </c>
      <c r="B26" s="336"/>
      <c r="C26" s="303" t="s">
        <v>38</v>
      </c>
      <c r="D26" s="303"/>
      <c r="E26" s="303"/>
      <c r="F26" s="303"/>
      <c r="G26" s="303"/>
      <c r="H26" s="297" t="s">
        <v>11</v>
      </c>
      <c r="I26" s="298"/>
      <c r="J26" s="298"/>
      <c r="K26" s="298"/>
      <c r="L26" s="298"/>
      <c r="M26" s="299"/>
      <c r="N26" s="296"/>
      <c r="O26" s="296"/>
      <c r="P26" s="296"/>
      <c r="Q26" s="296"/>
    </row>
    <row r="27" spans="1:17" ht="17.149999999999999" customHeight="1" x14ac:dyDescent="0.35">
      <c r="A27" s="335" t="s">
        <v>39</v>
      </c>
      <c r="B27" s="341"/>
      <c r="C27" s="348" t="s">
        <v>40</v>
      </c>
      <c r="D27" s="349"/>
      <c r="E27" s="349"/>
      <c r="F27" s="349"/>
      <c r="G27" s="350"/>
      <c r="H27" s="300"/>
      <c r="I27" s="301"/>
      <c r="J27" s="301"/>
      <c r="K27" s="301"/>
      <c r="L27" s="301"/>
      <c r="M27" s="302"/>
      <c r="N27" s="329"/>
      <c r="O27" s="330"/>
      <c r="P27" s="329"/>
      <c r="Q27" s="331"/>
    </row>
    <row r="28" spans="1:17" ht="17.149999999999999" customHeight="1" x14ac:dyDescent="0.35">
      <c r="A28" s="336" t="s">
        <v>41</v>
      </c>
      <c r="B28" s="336"/>
      <c r="C28" s="303" t="s">
        <v>42</v>
      </c>
      <c r="D28" s="303"/>
      <c r="E28" s="303"/>
      <c r="F28" s="303"/>
      <c r="G28" s="303"/>
      <c r="H28" s="297" t="s">
        <v>11</v>
      </c>
      <c r="I28" s="298"/>
      <c r="J28" s="298"/>
      <c r="K28" s="298"/>
      <c r="L28" s="298"/>
      <c r="M28" s="299"/>
      <c r="N28" s="296"/>
      <c r="O28" s="296"/>
      <c r="P28" s="296"/>
      <c r="Q28" s="296"/>
    </row>
    <row r="29" spans="1:17" ht="16.5" x14ac:dyDescent="0.35">
      <c r="A29" s="336" t="s">
        <v>43</v>
      </c>
      <c r="B29" s="336"/>
      <c r="C29" s="303" t="s">
        <v>44</v>
      </c>
      <c r="D29" s="303"/>
      <c r="E29" s="303"/>
      <c r="F29" s="303"/>
      <c r="G29" s="303"/>
      <c r="H29" s="300"/>
      <c r="I29" s="301"/>
      <c r="J29" s="301"/>
      <c r="K29" s="301"/>
      <c r="L29" s="301"/>
      <c r="M29" s="302"/>
      <c r="N29" s="296"/>
      <c r="O29" s="296"/>
      <c r="P29" s="296"/>
      <c r="Q29" s="296"/>
    </row>
    <row r="30" spans="1:17" ht="17.149999999999999" customHeight="1" x14ac:dyDescent="0.35">
      <c r="A30" s="336" t="s">
        <v>45</v>
      </c>
      <c r="B30" s="336"/>
      <c r="C30" s="303" t="s">
        <v>46</v>
      </c>
      <c r="D30" s="303"/>
      <c r="E30" s="303"/>
      <c r="F30" s="303"/>
      <c r="G30" s="303"/>
      <c r="H30" s="297" t="s">
        <v>11</v>
      </c>
      <c r="I30" s="298"/>
      <c r="J30" s="298"/>
      <c r="K30" s="298"/>
      <c r="L30" s="298"/>
      <c r="M30" s="299"/>
      <c r="N30" s="296"/>
      <c r="O30" s="296"/>
      <c r="P30" s="296"/>
      <c r="Q30" s="296"/>
    </row>
    <row r="31" spans="1:17" ht="16.5" x14ac:dyDescent="0.35">
      <c r="A31" s="336" t="s">
        <v>47</v>
      </c>
      <c r="B31" s="336"/>
      <c r="C31" s="303" t="s">
        <v>48</v>
      </c>
      <c r="D31" s="303"/>
      <c r="E31" s="303"/>
      <c r="F31" s="303"/>
      <c r="G31" s="303"/>
      <c r="H31" s="300"/>
      <c r="I31" s="301"/>
      <c r="J31" s="301"/>
      <c r="K31" s="301"/>
      <c r="L31" s="301"/>
      <c r="M31" s="302"/>
      <c r="N31" s="296"/>
      <c r="O31" s="296"/>
      <c r="P31" s="296"/>
      <c r="Q31" s="296"/>
    </row>
    <row r="32" spans="1:17" ht="17.149999999999999" customHeight="1" x14ac:dyDescent="0.35">
      <c r="A32" s="336" t="s">
        <v>49</v>
      </c>
      <c r="B32" s="336"/>
      <c r="C32" s="303" t="s">
        <v>50</v>
      </c>
      <c r="D32" s="303"/>
      <c r="E32" s="303"/>
      <c r="F32" s="303"/>
      <c r="G32" s="303"/>
      <c r="H32" s="297" t="s">
        <v>11</v>
      </c>
      <c r="I32" s="298"/>
      <c r="J32" s="298"/>
      <c r="K32" s="298"/>
      <c r="L32" s="298"/>
      <c r="M32" s="299"/>
      <c r="N32" s="296"/>
      <c r="O32" s="296"/>
      <c r="P32" s="296"/>
      <c r="Q32" s="296"/>
    </row>
    <row r="33" spans="1:17" ht="17.149999999999999" customHeight="1" x14ac:dyDescent="0.35">
      <c r="A33" s="336" t="s">
        <v>51</v>
      </c>
      <c r="B33" s="336"/>
      <c r="C33" s="303" t="s">
        <v>52</v>
      </c>
      <c r="D33" s="303"/>
      <c r="E33" s="303"/>
      <c r="F33" s="303"/>
      <c r="G33" s="303"/>
      <c r="H33" s="322"/>
      <c r="I33" s="323"/>
      <c r="J33" s="323"/>
      <c r="K33" s="323"/>
      <c r="L33" s="323"/>
      <c r="M33" s="324"/>
      <c r="N33" s="296"/>
      <c r="O33" s="296"/>
      <c r="P33" s="296"/>
      <c r="Q33" s="296"/>
    </row>
    <row r="34" spans="1:17" ht="16.5" x14ac:dyDescent="0.35">
      <c r="A34" s="336" t="s">
        <v>53</v>
      </c>
      <c r="B34" s="336"/>
      <c r="C34" s="303" t="s">
        <v>54</v>
      </c>
      <c r="D34" s="303"/>
      <c r="E34" s="303"/>
      <c r="F34" s="303"/>
      <c r="G34" s="303"/>
      <c r="H34" s="300"/>
      <c r="I34" s="301"/>
      <c r="J34" s="301"/>
      <c r="K34" s="301"/>
      <c r="L34" s="301"/>
      <c r="M34" s="302"/>
      <c r="N34" s="296"/>
      <c r="O34" s="296"/>
      <c r="P34" s="296"/>
      <c r="Q34" s="296"/>
    </row>
    <row r="35" spans="1:17" ht="16.5" x14ac:dyDescent="0.35">
      <c r="A35" s="336" t="s">
        <v>55</v>
      </c>
      <c r="B35" s="336"/>
      <c r="C35" s="303" t="s">
        <v>56</v>
      </c>
      <c r="D35" s="303"/>
      <c r="E35" s="303"/>
      <c r="F35" s="303"/>
      <c r="G35" s="303"/>
      <c r="H35" s="304" t="s">
        <v>11</v>
      </c>
      <c r="I35" s="304"/>
      <c r="J35" s="304"/>
      <c r="K35" s="304"/>
      <c r="L35" s="304"/>
      <c r="M35" s="304"/>
      <c r="N35" s="296"/>
      <c r="O35" s="296"/>
      <c r="P35" s="296"/>
      <c r="Q35" s="296"/>
    </row>
    <row r="36" spans="1:17" ht="17.149999999999999" customHeight="1" x14ac:dyDescent="0.35">
      <c r="A36" s="336" t="s">
        <v>57</v>
      </c>
      <c r="B36" s="336"/>
      <c r="C36" s="303" t="s">
        <v>58</v>
      </c>
      <c r="D36" s="303"/>
      <c r="E36" s="303"/>
      <c r="F36" s="303"/>
      <c r="G36" s="303"/>
      <c r="H36" s="304" t="s">
        <v>11</v>
      </c>
      <c r="I36" s="304"/>
      <c r="J36" s="304"/>
      <c r="K36" s="304"/>
      <c r="L36" s="304"/>
      <c r="M36" s="304"/>
      <c r="N36" s="296"/>
      <c r="O36" s="296"/>
      <c r="P36" s="296"/>
      <c r="Q36" s="296"/>
    </row>
    <row r="37" spans="1:17" ht="17.149999999999999" customHeight="1" x14ac:dyDescent="0.35">
      <c r="A37" s="336" t="s">
        <v>59</v>
      </c>
      <c r="B37" s="336"/>
      <c r="C37" s="303" t="s">
        <v>60</v>
      </c>
      <c r="D37" s="303"/>
      <c r="E37" s="303"/>
      <c r="F37" s="303"/>
      <c r="G37" s="303"/>
      <c r="H37" s="297" t="s">
        <v>11</v>
      </c>
      <c r="I37" s="298"/>
      <c r="J37" s="298"/>
      <c r="K37" s="298"/>
      <c r="L37" s="298"/>
      <c r="M37" s="299"/>
      <c r="N37" s="296"/>
      <c r="O37" s="296"/>
      <c r="P37" s="296"/>
      <c r="Q37" s="296"/>
    </row>
    <row r="38" spans="1:17" ht="16.5" x14ac:dyDescent="0.35">
      <c r="A38" s="336" t="s">
        <v>61</v>
      </c>
      <c r="B38" s="336"/>
      <c r="C38" s="303" t="s">
        <v>62</v>
      </c>
      <c r="D38" s="303"/>
      <c r="E38" s="303"/>
      <c r="F38" s="303"/>
      <c r="G38" s="303"/>
      <c r="H38" s="300"/>
      <c r="I38" s="301"/>
      <c r="J38" s="301"/>
      <c r="K38" s="301"/>
      <c r="L38" s="301"/>
      <c r="M38" s="302"/>
      <c r="N38" s="296"/>
      <c r="O38" s="296"/>
      <c r="P38" s="296"/>
      <c r="Q38" s="296"/>
    </row>
    <row r="39" spans="1:17" ht="17.149999999999999" customHeight="1" x14ac:dyDescent="0.35">
      <c r="A39" s="335" t="s">
        <v>63</v>
      </c>
      <c r="B39" s="341"/>
      <c r="C39" s="303" t="s">
        <v>64</v>
      </c>
      <c r="D39" s="303"/>
      <c r="E39" s="303"/>
      <c r="F39" s="303"/>
      <c r="G39" s="303"/>
      <c r="H39" s="304" t="s">
        <v>11</v>
      </c>
      <c r="I39" s="304"/>
      <c r="J39" s="304"/>
      <c r="K39" s="304"/>
      <c r="L39" s="304"/>
      <c r="M39" s="304"/>
      <c r="N39" s="127"/>
      <c r="O39" s="128"/>
      <c r="P39" s="127"/>
      <c r="Q39" s="129"/>
    </row>
    <row r="40" spans="1:17" ht="17.149999999999999" customHeight="1" x14ac:dyDescent="0.35">
      <c r="A40" s="336" t="s">
        <v>65</v>
      </c>
      <c r="B40" s="336"/>
      <c r="C40" s="303" t="s">
        <v>66</v>
      </c>
      <c r="D40" s="303"/>
      <c r="E40" s="303"/>
      <c r="F40" s="303"/>
      <c r="G40" s="303"/>
      <c r="H40" s="305" t="s">
        <v>67</v>
      </c>
      <c r="I40" s="306"/>
      <c r="J40" s="306"/>
      <c r="K40" s="306"/>
      <c r="L40" s="306"/>
      <c r="M40" s="307"/>
      <c r="N40" s="296"/>
      <c r="O40" s="296"/>
      <c r="P40" s="296"/>
      <c r="Q40" s="296"/>
    </row>
    <row r="41" spans="1:17" ht="17.149999999999999" customHeight="1" x14ac:dyDescent="0.35">
      <c r="A41" s="336" t="s">
        <v>68</v>
      </c>
      <c r="B41" s="336"/>
      <c r="C41" s="303" t="s">
        <v>69</v>
      </c>
      <c r="D41" s="303"/>
      <c r="E41" s="303"/>
      <c r="F41" s="303"/>
      <c r="G41" s="303"/>
      <c r="H41" s="304" t="s">
        <v>11</v>
      </c>
      <c r="I41" s="304"/>
      <c r="J41" s="304"/>
      <c r="K41" s="304"/>
      <c r="L41" s="304"/>
      <c r="M41" s="304"/>
      <c r="N41" s="296"/>
      <c r="O41" s="296"/>
      <c r="P41" s="296"/>
      <c r="Q41" s="296"/>
    </row>
    <row r="42" spans="1:17" ht="16.5" x14ac:dyDescent="0.35">
      <c r="A42" s="336" t="s">
        <v>70</v>
      </c>
      <c r="B42" s="336"/>
      <c r="C42" s="303" t="s">
        <v>71</v>
      </c>
      <c r="D42" s="303"/>
      <c r="E42" s="303"/>
      <c r="F42" s="303"/>
      <c r="G42" s="303"/>
      <c r="H42" s="304" t="s">
        <v>11</v>
      </c>
      <c r="I42" s="304"/>
      <c r="J42" s="304"/>
      <c r="K42" s="304"/>
      <c r="L42" s="304"/>
      <c r="M42" s="304"/>
      <c r="N42" s="296"/>
      <c r="O42" s="296"/>
      <c r="P42" s="296"/>
      <c r="Q42" s="296"/>
    </row>
    <row r="43" spans="1:17" ht="17.149999999999999" customHeight="1" x14ac:dyDescent="0.35">
      <c r="A43" s="336" t="s">
        <v>72</v>
      </c>
      <c r="B43" s="336"/>
      <c r="C43" s="303" t="s">
        <v>73</v>
      </c>
      <c r="D43" s="303"/>
      <c r="E43" s="303"/>
      <c r="F43" s="303"/>
      <c r="G43" s="303"/>
      <c r="H43" s="304" t="s">
        <v>11</v>
      </c>
      <c r="I43" s="304"/>
      <c r="J43" s="304"/>
      <c r="K43" s="304"/>
      <c r="L43" s="304"/>
      <c r="M43" s="304"/>
      <c r="N43" s="296"/>
      <c r="O43" s="296"/>
      <c r="P43" s="296"/>
      <c r="Q43" s="296"/>
    </row>
    <row r="44" spans="1:17" ht="17.149999999999999" customHeight="1" x14ac:dyDescent="0.35">
      <c r="A44" s="339" t="s">
        <v>74</v>
      </c>
      <c r="B44" s="260"/>
      <c r="C44" s="260"/>
      <c r="D44" s="260"/>
      <c r="E44" s="260"/>
      <c r="F44" s="260"/>
      <c r="G44" s="260"/>
      <c r="H44" s="260"/>
      <c r="I44" s="260"/>
      <c r="J44" s="260"/>
      <c r="K44" s="260"/>
      <c r="L44" s="260"/>
      <c r="M44" s="260"/>
      <c r="N44" s="260"/>
      <c r="O44" s="260"/>
      <c r="P44" s="260"/>
      <c r="Q44" s="260"/>
    </row>
    <row r="45" spans="1:17" ht="16.5" x14ac:dyDescent="0.35">
      <c r="A45" s="336" t="s">
        <v>75</v>
      </c>
      <c r="B45" s="337"/>
      <c r="C45" s="309" t="s">
        <v>76</v>
      </c>
      <c r="D45" s="309"/>
      <c r="E45" s="309"/>
      <c r="F45" s="309"/>
      <c r="G45" s="309"/>
      <c r="H45" s="304" t="s">
        <v>11</v>
      </c>
      <c r="I45" s="304"/>
      <c r="J45" s="304"/>
      <c r="K45" s="304"/>
      <c r="L45" s="304"/>
      <c r="M45" s="304"/>
      <c r="N45" s="296"/>
      <c r="O45" s="296"/>
      <c r="P45" s="296"/>
      <c r="Q45" s="296"/>
    </row>
    <row r="46" spans="1:17" ht="16.5" x14ac:dyDescent="0.35">
      <c r="A46" s="336" t="s">
        <v>77</v>
      </c>
      <c r="B46" s="337"/>
      <c r="C46" s="309" t="s">
        <v>78</v>
      </c>
      <c r="D46" s="309"/>
      <c r="E46" s="309"/>
      <c r="F46" s="309"/>
      <c r="G46" s="309"/>
      <c r="H46" s="304" t="s">
        <v>11</v>
      </c>
      <c r="I46" s="304"/>
      <c r="J46" s="304"/>
      <c r="K46" s="304"/>
      <c r="L46" s="304"/>
      <c r="M46" s="304"/>
      <c r="N46" s="296"/>
      <c r="O46" s="296"/>
      <c r="P46" s="296"/>
      <c r="Q46" s="296"/>
    </row>
    <row r="47" spans="1:17" ht="16.5" x14ac:dyDescent="0.35">
      <c r="A47" s="338" t="s">
        <v>79</v>
      </c>
      <c r="B47" s="338"/>
      <c r="C47" s="338"/>
      <c r="D47" s="338"/>
      <c r="E47" s="338"/>
      <c r="F47" s="338"/>
      <c r="G47" s="338"/>
      <c r="H47" s="338"/>
      <c r="I47" s="338"/>
      <c r="J47" s="338"/>
      <c r="K47" s="338"/>
      <c r="L47" s="338"/>
      <c r="M47" s="338"/>
      <c r="N47" s="338"/>
      <c r="O47" s="338"/>
      <c r="P47" s="338"/>
      <c r="Q47" s="338"/>
    </row>
    <row r="48" spans="1:17" ht="16.5" x14ac:dyDescent="0.35">
      <c r="A48" s="334" t="s">
        <v>80</v>
      </c>
      <c r="B48" s="334"/>
      <c r="C48" s="309" t="s">
        <v>81</v>
      </c>
      <c r="D48" s="309"/>
      <c r="E48" s="309"/>
      <c r="F48" s="309"/>
      <c r="G48" s="309"/>
      <c r="H48" s="251" t="s">
        <v>11</v>
      </c>
      <c r="I48" s="252"/>
      <c r="J48" s="252"/>
      <c r="K48" s="252"/>
      <c r="L48" s="252"/>
      <c r="M48" s="253"/>
      <c r="N48" s="308"/>
      <c r="O48" s="308"/>
      <c r="P48" s="308"/>
      <c r="Q48" s="308"/>
    </row>
    <row r="49" spans="1:17" ht="16.5" x14ac:dyDescent="0.35">
      <c r="A49" s="334" t="s">
        <v>82</v>
      </c>
      <c r="B49" s="334"/>
      <c r="C49" s="309" t="s">
        <v>83</v>
      </c>
      <c r="D49" s="309"/>
      <c r="E49" s="309"/>
      <c r="F49" s="309"/>
      <c r="G49" s="309"/>
      <c r="H49" s="254"/>
      <c r="I49" s="255"/>
      <c r="J49" s="255"/>
      <c r="K49" s="255"/>
      <c r="L49" s="255"/>
      <c r="M49" s="256"/>
      <c r="N49" s="308"/>
      <c r="O49" s="308"/>
      <c r="P49" s="308"/>
      <c r="Q49" s="308"/>
    </row>
    <row r="50" spans="1:17" ht="16.5" x14ac:dyDescent="0.35">
      <c r="A50" s="334" t="s">
        <v>84</v>
      </c>
      <c r="B50" s="334"/>
      <c r="C50" s="309" t="s">
        <v>85</v>
      </c>
      <c r="D50" s="309"/>
      <c r="E50" s="309"/>
      <c r="F50" s="309"/>
      <c r="G50" s="309"/>
      <c r="H50" s="352" t="s">
        <v>11</v>
      </c>
      <c r="I50" s="352"/>
      <c r="J50" s="352"/>
      <c r="K50" s="352"/>
      <c r="L50" s="352"/>
      <c r="M50" s="352"/>
      <c r="N50" s="308"/>
      <c r="O50" s="308"/>
      <c r="P50" s="308"/>
      <c r="Q50" s="308"/>
    </row>
    <row r="51" spans="1:17" ht="17.149999999999999" customHeight="1" x14ac:dyDescent="0.35">
      <c r="A51" s="335" t="s">
        <v>86</v>
      </c>
      <c r="B51" s="341"/>
      <c r="C51" s="309" t="s">
        <v>87</v>
      </c>
      <c r="D51" s="309"/>
      <c r="E51" s="309"/>
      <c r="F51" s="309"/>
      <c r="G51" s="309"/>
      <c r="H51" s="251" t="s">
        <v>11</v>
      </c>
      <c r="I51" s="252"/>
      <c r="J51" s="252"/>
      <c r="K51" s="252"/>
      <c r="L51" s="252"/>
      <c r="M51" s="253"/>
      <c r="N51" s="226"/>
      <c r="O51" s="283"/>
      <c r="P51" s="226"/>
      <c r="Q51" s="227"/>
    </row>
    <row r="52" spans="1:17" ht="16" customHeight="1" x14ac:dyDescent="0.35">
      <c r="A52" s="335" t="s">
        <v>88</v>
      </c>
      <c r="B52" s="341"/>
      <c r="C52" s="351" t="s">
        <v>89</v>
      </c>
      <c r="D52" s="351"/>
      <c r="E52" s="351"/>
      <c r="F52" s="351"/>
      <c r="G52" s="351"/>
      <c r="H52" s="257"/>
      <c r="I52" s="258"/>
      <c r="J52" s="258"/>
      <c r="K52" s="258"/>
      <c r="L52" s="258"/>
      <c r="M52" s="259"/>
      <c r="N52" s="226"/>
      <c r="O52" s="283"/>
      <c r="P52" s="226"/>
      <c r="Q52" s="227"/>
    </row>
    <row r="53" spans="1:17" ht="16.5" x14ac:dyDescent="0.35">
      <c r="A53" s="334" t="s">
        <v>90</v>
      </c>
      <c r="B53" s="334"/>
      <c r="C53" s="309" t="s">
        <v>91</v>
      </c>
      <c r="D53" s="309"/>
      <c r="E53" s="309"/>
      <c r="F53" s="309"/>
      <c r="G53" s="309"/>
      <c r="H53" s="254"/>
      <c r="I53" s="255"/>
      <c r="J53" s="255"/>
      <c r="K53" s="255"/>
      <c r="L53" s="255"/>
      <c r="M53" s="256"/>
      <c r="N53" s="308"/>
      <c r="O53" s="308"/>
      <c r="P53" s="308"/>
      <c r="Q53" s="308"/>
    </row>
    <row r="54" spans="1:17" ht="16.5" x14ac:dyDescent="0.35">
      <c r="A54" s="260" t="s">
        <v>92</v>
      </c>
      <c r="B54" s="260"/>
      <c r="C54" s="260"/>
      <c r="D54" s="260"/>
      <c r="E54" s="260"/>
      <c r="F54" s="260"/>
      <c r="G54" s="260"/>
      <c r="H54" s="260"/>
      <c r="I54" s="260"/>
      <c r="J54" s="260"/>
      <c r="K54" s="260"/>
      <c r="L54" s="260"/>
      <c r="M54" s="260"/>
      <c r="N54" s="260"/>
      <c r="O54" s="260"/>
      <c r="P54" s="260"/>
      <c r="Q54" s="260"/>
    </row>
    <row r="55" spans="1:17" ht="16.5" x14ac:dyDescent="0.35">
      <c r="A55" s="334" t="s">
        <v>93</v>
      </c>
      <c r="B55" s="335"/>
      <c r="C55" s="309" t="s">
        <v>94</v>
      </c>
      <c r="D55" s="309"/>
      <c r="E55" s="309"/>
      <c r="F55" s="309"/>
      <c r="G55" s="309"/>
      <c r="H55" s="251" t="s">
        <v>11</v>
      </c>
      <c r="I55" s="252"/>
      <c r="J55" s="252"/>
      <c r="K55" s="252"/>
      <c r="L55" s="252"/>
      <c r="M55" s="253"/>
      <c r="N55" s="287"/>
      <c r="O55" s="287"/>
      <c r="P55" s="287"/>
      <c r="Q55" s="287"/>
    </row>
    <row r="56" spans="1:17" ht="16.5" x14ac:dyDescent="0.35">
      <c r="A56" s="334" t="s">
        <v>95</v>
      </c>
      <c r="B56" s="335"/>
      <c r="C56" s="309" t="s">
        <v>96</v>
      </c>
      <c r="D56" s="309"/>
      <c r="E56" s="309"/>
      <c r="F56" s="309"/>
      <c r="G56" s="309"/>
      <c r="H56" s="254"/>
      <c r="I56" s="255"/>
      <c r="J56" s="255"/>
      <c r="K56" s="255"/>
      <c r="L56" s="255"/>
      <c r="M56" s="256"/>
      <c r="N56" s="287"/>
      <c r="O56" s="287"/>
      <c r="P56" s="287"/>
      <c r="Q56" s="287"/>
    </row>
    <row r="57" spans="1:17" ht="16.5" x14ac:dyDescent="0.35">
      <c r="A57" s="334" t="s">
        <v>97</v>
      </c>
      <c r="B57" s="335"/>
      <c r="C57" s="366" t="s">
        <v>98</v>
      </c>
      <c r="D57" s="367"/>
      <c r="E57" s="367"/>
      <c r="F57" s="367"/>
      <c r="G57" s="368"/>
      <c r="H57" s="251" t="s">
        <v>11</v>
      </c>
      <c r="I57" s="252"/>
      <c r="J57" s="252"/>
      <c r="K57" s="252"/>
      <c r="L57" s="252"/>
      <c r="M57" s="253"/>
      <c r="N57" s="88"/>
      <c r="O57" s="89"/>
      <c r="P57" s="88"/>
      <c r="Q57" s="90"/>
    </row>
    <row r="58" spans="1:17" ht="16.5" x14ac:dyDescent="0.35">
      <c r="A58" s="334" t="s">
        <v>99</v>
      </c>
      <c r="B58" s="335"/>
      <c r="C58" s="366" t="s">
        <v>100</v>
      </c>
      <c r="D58" s="367"/>
      <c r="E58" s="367"/>
      <c r="F58" s="367"/>
      <c r="G58" s="368"/>
      <c r="H58" s="254"/>
      <c r="I58" s="255"/>
      <c r="J58" s="255"/>
      <c r="K58" s="255"/>
      <c r="L58" s="255"/>
      <c r="M58" s="256"/>
      <c r="N58" s="88"/>
      <c r="O58" s="89"/>
      <c r="P58" s="88"/>
      <c r="Q58" s="90"/>
    </row>
    <row r="59" spans="1:17" ht="16.5" x14ac:dyDescent="0.35">
      <c r="A59" s="334" t="s">
        <v>101</v>
      </c>
      <c r="B59" s="335"/>
      <c r="C59" s="366" t="s">
        <v>102</v>
      </c>
      <c r="D59" s="367"/>
      <c r="E59" s="367"/>
      <c r="F59" s="367"/>
      <c r="G59" s="368"/>
      <c r="H59" s="251" t="s">
        <v>11</v>
      </c>
      <c r="I59" s="252"/>
      <c r="J59" s="252"/>
      <c r="K59" s="252"/>
      <c r="L59" s="252"/>
      <c r="M59" s="253"/>
      <c r="N59" s="88"/>
      <c r="O59" s="89"/>
      <c r="P59" s="88"/>
      <c r="Q59" s="90"/>
    </row>
    <row r="60" spans="1:17" ht="16.5" x14ac:dyDescent="0.35">
      <c r="A60" s="334" t="s">
        <v>103</v>
      </c>
      <c r="B60" s="335"/>
      <c r="C60" s="366" t="s">
        <v>104</v>
      </c>
      <c r="D60" s="367"/>
      <c r="E60" s="367"/>
      <c r="F60" s="367"/>
      <c r="G60" s="368"/>
      <c r="H60" s="254"/>
      <c r="I60" s="255"/>
      <c r="J60" s="255"/>
      <c r="K60" s="255"/>
      <c r="L60" s="255"/>
      <c r="M60" s="256"/>
      <c r="N60" s="88"/>
      <c r="O60" s="89"/>
      <c r="P60" s="88"/>
      <c r="Q60" s="90"/>
    </row>
    <row r="61" spans="1:17" ht="16" customHeight="1" x14ac:dyDescent="0.35">
      <c r="A61" s="261" t="s">
        <v>105</v>
      </c>
      <c r="B61" s="262"/>
      <c r="C61" s="289" t="s">
        <v>106</v>
      </c>
      <c r="D61" s="290"/>
      <c r="E61" s="290"/>
      <c r="F61" s="290"/>
      <c r="G61" s="291"/>
      <c r="H61" s="251" t="s">
        <v>11</v>
      </c>
      <c r="I61" s="252"/>
      <c r="J61" s="252"/>
      <c r="K61" s="252"/>
      <c r="L61" s="252"/>
      <c r="M61" s="253"/>
      <c r="N61" s="226"/>
      <c r="O61" s="283"/>
      <c r="P61" s="226"/>
      <c r="Q61" s="227"/>
    </row>
    <row r="62" spans="1:17" x14ac:dyDescent="0.35">
      <c r="A62" s="263"/>
      <c r="B62" s="264"/>
      <c r="C62" s="361"/>
      <c r="D62" s="362"/>
      <c r="E62" s="362"/>
      <c r="F62" s="362"/>
      <c r="G62" s="363"/>
      <c r="H62" s="257"/>
      <c r="I62" s="364"/>
      <c r="J62" s="364"/>
      <c r="K62" s="364"/>
      <c r="L62" s="364"/>
      <c r="M62" s="259"/>
      <c r="N62" s="267"/>
      <c r="O62" s="365"/>
      <c r="P62" s="267"/>
      <c r="Q62" s="268"/>
    </row>
    <row r="63" spans="1:17" x14ac:dyDescent="0.35">
      <c r="A63" s="263"/>
      <c r="B63" s="264"/>
      <c r="C63" s="361"/>
      <c r="D63" s="362"/>
      <c r="E63" s="362"/>
      <c r="F63" s="362"/>
      <c r="G63" s="363"/>
      <c r="H63" s="257"/>
      <c r="I63" s="364"/>
      <c r="J63" s="364"/>
      <c r="K63" s="364"/>
      <c r="L63" s="364"/>
      <c r="M63" s="259"/>
      <c r="N63" s="267"/>
      <c r="O63" s="365"/>
      <c r="P63" s="267"/>
      <c r="Q63" s="268"/>
    </row>
    <row r="64" spans="1:17" ht="25" customHeight="1" x14ac:dyDescent="0.35">
      <c r="A64" s="265"/>
      <c r="B64" s="266"/>
      <c r="C64" s="292"/>
      <c r="D64" s="293"/>
      <c r="E64" s="293"/>
      <c r="F64" s="293"/>
      <c r="G64" s="294"/>
      <c r="H64" s="254"/>
      <c r="I64" s="255"/>
      <c r="J64" s="255"/>
      <c r="K64" s="255"/>
      <c r="L64" s="255"/>
      <c r="M64" s="256"/>
      <c r="N64" s="228"/>
      <c r="O64" s="284"/>
      <c r="P64" s="228"/>
      <c r="Q64" s="229"/>
    </row>
    <row r="65" spans="1:17" ht="16" customHeight="1" x14ac:dyDescent="0.35">
      <c r="A65" s="261" t="s">
        <v>107</v>
      </c>
      <c r="B65" s="262"/>
      <c r="C65" s="289" t="s">
        <v>108</v>
      </c>
      <c r="D65" s="290"/>
      <c r="E65" s="290"/>
      <c r="F65" s="290"/>
      <c r="G65" s="291"/>
      <c r="H65" s="251" t="s">
        <v>11</v>
      </c>
      <c r="I65" s="252"/>
      <c r="J65" s="252"/>
      <c r="K65" s="252"/>
      <c r="L65" s="252"/>
      <c r="M65" s="253"/>
      <c r="N65" s="226"/>
      <c r="O65" s="283"/>
      <c r="P65" s="226"/>
      <c r="Q65" s="227"/>
    </row>
    <row r="66" spans="1:17" ht="22" customHeight="1" x14ac:dyDescent="0.35">
      <c r="A66" s="265"/>
      <c r="B66" s="266"/>
      <c r="C66" s="292"/>
      <c r="D66" s="293"/>
      <c r="E66" s="293"/>
      <c r="F66" s="293"/>
      <c r="G66" s="294"/>
      <c r="H66" s="257"/>
      <c r="I66" s="258"/>
      <c r="J66" s="258"/>
      <c r="K66" s="258"/>
      <c r="L66" s="258"/>
      <c r="M66" s="259"/>
      <c r="N66" s="228"/>
      <c r="O66" s="284"/>
      <c r="P66" s="228"/>
      <c r="Q66" s="229"/>
    </row>
    <row r="67" spans="1:17" ht="16.5" x14ac:dyDescent="0.35">
      <c r="A67" s="371" t="s">
        <v>109</v>
      </c>
      <c r="B67" s="372"/>
      <c r="C67" s="369" t="s">
        <v>110</v>
      </c>
      <c r="D67" s="369"/>
      <c r="E67" s="369"/>
      <c r="F67" s="369"/>
      <c r="G67" s="370"/>
      <c r="H67" s="254"/>
      <c r="I67" s="255"/>
      <c r="J67" s="255"/>
      <c r="K67" s="255"/>
      <c r="L67" s="255"/>
      <c r="M67" s="256"/>
      <c r="N67" s="40"/>
      <c r="O67" s="41"/>
      <c r="P67" s="40"/>
      <c r="Q67" s="42"/>
    </row>
    <row r="68" spans="1:17" ht="16.5" x14ac:dyDescent="0.35">
      <c r="A68" s="265" t="s">
        <v>111</v>
      </c>
      <c r="B68" s="266"/>
      <c r="C68" s="309" t="s">
        <v>112</v>
      </c>
      <c r="D68" s="309"/>
      <c r="E68" s="309"/>
      <c r="F68" s="309"/>
      <c r="G68" s="309"/>
      <c r="H68" s="251" t="s">
        <v>11</v>
      </c>
      <c r="I68" s="252"/>
      <c r="J68" s="252"/>
      <c r="K68" s="252"/>
      <c r="L68" s="252"/>
      <c r="M68" s="253"/>
      <c r="N68" s="287"/>
      <c r="O68" s="287"/>
      <c r="P68" s="287"/>
      <c r="Q68" s="287"/>
    </row>
    <row r="69" spans="1:17" ht="16.5" x14ac:dyDescent="0.35">
      <c r="A69" s="285" t="s">
        <v>113</v>
      </c>
      <c r="B69" s="286"/>
      <c r="C69" s="309" t="s">
        <v>114</v>
      </c>
      <c r="D69" s="309"/>
      <c r="E69" s="309"/>
      <c r="F69" s="309"/>
      <c r="G69" s="309"/>
      <c r="H69" s="257"/>
      <c r="I69" s="258"/>
      <c r="J69" s="258"/>
      <c r="K69" s="258"/>
      <c r="L69" s="258"/>
      <c r="M69" s="259"/>
      <c r="N69" s="287"/>
      <c r="O69" s="287"/>
      <c r="P69" s="287"/>
      <c r="Q69" s="287"/>
    </row>
    <row r="70" spans="1:17" ht="16.5" x14ac:dyDescent="0.35">
      <c r="A70" s="285" t="s">
        <v>115</v>
      </c>
      <c r="B70" s="286"/>
      <c r="C70" s="309" t="s">
        <v>116</v>
      </c>
      <c r="D70" s="309"/>
      <c r="E70" s="309"/>
      <c r="F70" s="309"/>
      <c r="G70" s="309"/>
      <c r="H70" s="257"/>
      <c r="I70" s="258"/>
      <c r="J70" s="258"/>
      <c r="K70" s="258"/>
      <c r="L70" s="258"/>
      <c r="M70" s="259"/>
      <c r="N70" s="287"/>
      <c r="O70" s="287"/>
      <c r="P70" s="287"/>
      <c r="Q70" s="287"/>
    </row>
    <row r="71" spans="1:17" ht="16.5" x14ac:dyDescent="0.35">
      <c r="A71" s="285" t="s">
        <v>117</v>
      </c>
      <c r="B71" s="286"/>
      <c r="C71" s="366" t="s">
        <v>118</v>
      </c>
      <c r="D71" s="367"/>
      <c r="E71" s="367"/>
      <c r="F71" s="367"/>
      <c r="G71" s="368"/>
      <c r="H71" s="254"/>
      <c r="I71" s="255"/>
      <c r="J71" s="255"/>
      <c r="K71" s="255"/>
      <c r="L71" s="255"/>
      <c r="M71" s="256"/>
      <c r="N71" s="140"/>
      <c r="O71" s="141"/>
      <c r="P71" s="140"/>
      <c r="Q71" s="142"/>
    </row>
    <row r="72" spans="1:17" ht="34" customHeight="1" x14ac:dyDescent="0.35">
      <c r="A72" s="285" t="s">
        <v>119</v>
      </c>
      <c r="B72" s="286"/>
      <c r="C72" s="373" t="s">
        <v>120</v>
      </c>
      <c r="D72" s="373"/>
      <c r="E72" s="373"/>
      <c r="F72" s="373"/>
      <c r="G72" s="373"/>
      <c r="H72" s="251" t="s">
        <v>11</v>
      </c>
      <c r="I72" s="252"/>
      <c r="J72" s="252"/>
      <c r="K72" s="252"/>
      <c r="L72" s="252"/>
      <c r="M72" s="253"/>
      <c r="N72" s="316"/>
      <c r="O72" s="317"/>
      <c r="P72" s="316"/>
      <c r="Q72" s="318"/>
    </row>
    <row r="73" spans="1:17" ht="16.5" x14ac:dyDescent="0.35">
      <c r="A73" s="327" t="s">
        <v>121</v>
      </c>
      <c r="B73" s="328"/>
      <c r="C73" s="309" t="s">
        <v>122</v>
      </c>
      <c r="D73" s="309"/>
      <c r="E73" s="309"/>
      <c r="F73" s="309"/>
      <c r="G73" s="309"/>
      <c r="H73" s="254"/>
      <c r="I73" s="255"/>
      <c r="J73" s="255"/>
      <c r="K73" s="255"/>
      <c r="L73" s="255"/>
      <c r="M73" s="256"/>
      <c r="N73" s="316"/>
      <c r="O73" s="317"/>
      <c r="P73" s="316"/>
      <c r="Q73" s="318"/>
    </row>
    <row r="74" spans="1:17" ht="16.5" x14ac:dyDescent="0.35">
      <c r="A74" s="285" t="s">
        <v>123</v>
      </c>
      <c r="B74" s="286"/>
      <c r="C74" s="309" t="s">
        <v>124</v>
      </c>
      <c r="D74" s="309"/>
      <c r="E74" s="309"/>
      <c r="F74" s="309"/>
      <c r="G74" s="309"/>
      <c r="H74" s="251" t="s">
        <v>11</v>
      </c>
      <c r="I74" s="252"/>
      <c r="J74" s="252"/>
      <c r="K74" s="252"/>
      <c r="L74" s="252"/>
      <c r="M74" s="253"/>
      <c r="N74" s="287"/>
      <c r="O74" s="287"/>
      <c r="P74" s="287"/>
      <c r="Q74" s="287"/>
    </row>
    <row r="75" spans="1:17" ht="16.5" x14ac:dyDescent="0.35">
      <c r="A75" s="285" t="s">
        <v>125</v>
      </c>
      <c r="B75" s="286"/>
      <c r="C75" s="309" t="s">
        <v>126</v>
      </c>
      <c r="D75" s="309"/>
      <c r="E75" s="309"/>
      <c r="F75" s="309"/>
      <c r="G75" s="309"/>
      <c r="H75" s="257"/>
      <c r="I75" s="258"/>
      <c r="J75" s="258"/>
      <c r="K75" s="258"/>
      <c r="L75" s="258"/>
      <c r="M75" s="259"/>
      <c r="N75" s="287"/>
      <c r="O75" s="287"/>
      <c r="P75" s="287"/>
      <c r="Q75" s="287"/>
    </row>
    <row r="76" spans="1:17" ht="16.5" x14ac:dyDescent="0.35">
      <c r="A76" s="285" t="s">
        <v>127</v>
      </c>
      <c r="B76" s="286"/>
      <c r="C76" s="309" t="s">
        <v>128</v>
      </c>
      <c r="D76" s="309"/>
      <c r="E76" s="309"/>
      <c r="F76" s="309"/>
      <c r="G76" s="309"/>
      <c r="H76" s="254"/>
      <c r="I76" s="255"/>
      <c r="J76" s="255"/>
      <c r="K76" s="255"/>
      <c r="L76" s="255"/>
      <c r="M76" s="256"/>
      <c r="N76" s="287"/>
      <c r="O76" s="287"/>
      <c r="P76" s="287"/>
      <c r="Q76" s="287"/>
    </row>
    <row r="77" spans="1:17" ht="38.15" customHeight="1" x14ac:dyDescent="0.35">
      <c r="A77" s="285" t="s">
        <v>129</v>
      </c>
      <c r="B77" s="286"/>
      <c r="C77" s="373" t="s">
        <v>130</v>
      </c>
      <c r="D77" s="373"/>
      <c r="E77" s="373"/>
      <c r="F77" s="373"/>
      <c r="G77" s="373"/>
      <c r="H77" s="360" t="s">
        <v>11</v>
      </c>
      <c r="I77" s="360"/>
      <c r="J77" s="360"/>
      <c r="K77" s="360"/>
      <c r="L77" s="360"/>
      <c r="M77" s="360"/>
      <c r="N77" s="287"/>
      <c r="O77" s="287"/>
      <c r="P77" s="287"/>
      <c r="Q77" s="287"/>
    </row>
    <row r="78" spans="1:17" x14ac:dyDescent="0.35">
      <c r="A78" s="269" t="s">
        <v>131</v>
      </c>
      <c r="B78" s="270"/>
      <c r="C78" s="271" t="s">
        <v>132</v>
      </c>
      <c r="D78" s="272"/>
      <c r="E78" s="272"/>
      <c r="F78" s="272"/>
      <c r="G78" s="273"/>
      <c r="H78" s="277" t="s">
        <v>133</v>
      </c>
      <c r="I78" s="278"/>
      <c r="J78" s="278"/>
      <c r="K78" s="278"/>
      <c r="L78" s="278"/>
      <c r="M78" s="279"/>
      <c r="N78" s="226"/>
      <c r="O78" s="283"/>
      <c r="P78" s="226"/>
      <c r="Q78" s="227"/>
    </row>
    <row r="79" spans="1:17" x14ac:dyDescent="0.35">
      <c r="A79" s="265"/>
      <c r="B79" s="266"/>
      <c r="C79" s="274"/>
      <c r="D79" s="275"/>
      <c r="E79" s="275"/>
      <c r="F79" s="275"/>
      <c r="G79" s="276"/>
      <c r="H79" s="280"/>
      <c r="I79" s="281"/>
      <c r="J79" s="281"/>
      <c r="K79" s="281"/>
      <c r="L79" s="281"/>
      <c r="M79" s="282"/>
      <c r="N79" s="228"/>
      <c r="O79" s="284"/>
      <c r="P79" s="228"/>
      <c r="Q79" s="229"/>
    </row>
    <row r="80" spans="1:17" ht="16.5" x14ac:dyDescent="0.35">
      <c r="A80" s="260" t="s">
        <v>134</v>
      </c>
      <c r="B80" s="260"/>
      <c r="C80" s="260"/>
      <c r="D80" s="260"/>
      <c r="E80" s="260"/>
      <c r="F80" s="260"/>
      <c r="G80" s="260"/>
      <c r="H80" s="260"/>
      <c r="I80" s="260"/>
      <c r="J80" s="260"/>
      <c r="K80" s="260"/>
      <c r="L80" s="260"/>
      <c r="M80" s="260"/>
      <c r="N80" s="260"/>
      <c r="O80" s="260"/>
      <c r="P80" s="260"/>
      <c r="Q80" s="260"/>
    </row>
    <row r="81" spans="1:17" ht="19" customHeight="1" x14ac:dyDescent="0.35">
      <c r="A81" s="285" t="s">
        <v>135</v>
      </c>
      <c r="B81" s="286"/>
      <c r="C81" s="309" t="s">
        <v>136</v>
      </c>
      <c r="D81" s="309"/>
      <c r="E81" s="309"/>
      <c r="F81" s="309"/>
      <c r="G81" s="309"/>
      <c r="H81" s="325" t="s">
        <v>137</v>
      </c>
      <c r="I81" s="325"/>
      <c r="J81" s="325"/>
      <c r="K81" s="325"/>
      <c r="L81" s="325"/>
      <c r="M81" s="325"/>
      <c r="N81" s="287"/>
      <c r="O81" s="287"/>
      <c r="P81" s="287"/>
      <c r="Q81" s="287"/>
    </row>
    <row r="82" spans="1:17" ht="16" customHeight="1" x14ac:dyDescent="0.35">
      <c r="A82" s="269" t="s">
        <v>138</v>
      </c>
      <c r="B82" s="270"/>
      <c r="C82" s="271" t="s">
        <v>139</v>
      </c>
      <c r="D82" s="272"/>
      <c r="E82" s="272"/>
      <c r="F82" s="272"/>
      <c r="G82" s="273"/>
      <c r="H82" s="233" t="s">
        <v>137</v>
      </c>
      <c r="I82" s="234"/>
      <c r="J82" s="234"/>
      <c r="K82" s="234"/>
      <c r="L82" s="234"/>
      <c r="M82" s="235"/>
      <c r="N82" s="226"/>
      <c r="O82" s="283"/>
      <c r="P82" s="226"/>
      <c r="Q82" s="227"/>
    </row>
    <row r="83" spans="1:17" ht="21" customHeight="1" x14ac:dyDescent="0.35">
      <c r="A83" s="265"/>
      <c r="B83" s="266"/>
      <c r="C83" s="274"/>
      <c r="D83" s="275"/>
      <c r="E83" s="275"/>
      <c r="F83" s="275"/>
      <c r="G83" s="276"/>
      <c r="H83" s="236"/>
      <c r="I83" s="237"/>
      <c r="J83" s="237"/>
      <c r="K83" s="237"/>
      <c r="L83" s="237"/>
      <c r="M83" s="238"/>
      <c r="N83" s="228"/>
      <c r="O83" s="284"/>
      <c r="P83" s="228"/>
      <c r="Q83" s="229"/>
    </row>
    <row r="84" spans="1:17" ht="21" customHeight="1" x14ac:dyDescent="0.35">
      <c r="A84" s="285" t="s">
        <v>140</v>
      </c>
      <c r="B84" s="286"/>
      <c r="C84" s="309" t="s">
        <v>141</v>
      </c>
      <c r="D84" s="309"/>
      <c r="E84" s="309"/>
      <c r="F84" s="309"/>
      <c r="G84" s="309"/>
      <c r="H84" s="239"/>
      <c r="I84" s="240"/>
      <c r="J84" s="240"/>
      <c r="K84" s="240"/>
      <c r="L84" s="240"/>
      <c r="M84" s="241"/>
      <c r="N84" s="287"/>
      <c r="O84" s="287"/>
      <c r="P84" s="287"/>
      <c r="Q84" s="287"/>
    </row>
    <row r="85" spans="1:17" ht="19" customHeight="1" x14ac:dyDescent="0.35">
      <c r="A85" s="285" t="s">
        <v>142</v>
      </c>
      <c r="B85" s="286"/>
      <c r="C85" s="309" t="s">
        <v>143</v>
      </c>
      <c r="D85" s="309"/>
      <c r="E85" s="309"/>
      <c r="F85" s="309"/>
      <c r="G85" s="309"/>
      <c r="H85" s="313" t="s">
        <v>137</v>
      </c>
      <c r="I85" s="314"/>
      <c r="J85" s="314"/>
      <c r="K85" s="314"/>
      <c r="L85" s="314"/>
      <c r="M85" s="315"/>
      <c r="N85" s="287"/>
      <c r="O85" s="287"/>
      <c r="P85" s="287"/>
      <c r="Q85" s="287"/>
    </row>
    <row r="86" spans="1:17" x14ac:dyDescent="0.35">
      <c r="A86" s="269" t="s">
        <v>144</v>
      </c>
      <c r="B86" s="270"/>
      <c r="C86" s="271" t="s">
        <v>145</v>
      </c>
      <c r="D86" s="272"/>
      <c r="E86" s="272"/>
      <c r="F86" s="272"/>
      <c r="G86" s="273"/>
      <c r="H86" s="233" t="s">
        <v>137</v>
      </c>
      <c r="I86" s="234"/>
      <c r="J86" s="234"/>
      <c r="K86" s="234"/>
      <c r="L86" s="234"/>
      <c r="M86" s="235"/>
      <c r="N86" s="226"/>
      <c r="O86" s="283"/>
      <c r="P86" s="226"/>
      <c r="Q86" s="227"/>
    </row>
    <row r="87" spans="1:17" ht="24" customHeight="1" x14ac:dyDescent="0.35">
      <c r="A87" s="265"/>
      <c r="B87" s="266"/>
      <c r="C87" s="274"/>
      <c r="D87" s="275"/>
      <c r="E87" s="275"/>
      <c r="F87" s="275"/>
      <c r="G87" s="276"/>
      <c r="H87" s="239"/>
      <c r="I87" s="240"/>
      <c r="J87" s="240"/>
      <c r="K87" s="240"/>
      <c r="L87" s="240"/>
      <c r="M87" s="241"/>
      <c r="N87" s="228"/>
      <c r="O87" s="284"/>
      <c r="P87" s="228"/>
      <c r="Q87" s="229"/>
    </row>
    <row r="88" spans="1:17" ht="20.149999999999999" customHeight="1" x14ac:dyDescent="0.35">
      <c r="A88" s="285" t="s">
        <v>146</v>
      </c>
      <c r="B88" s="286"/>
      <c r="C88" s="309" t="s">
        <v>147</v>
      </c>
      <c r="D88" s="309"/>
      <c r="E88" s="309"/>
      <c r="F88" s="309"/>
      <c r="G88" s="309"/>
      <c r="H88" s="233" t="s">
        <v>137</v>
      </c>
      <c r="I88" s="234"/>
      <c r="J88" s="234"/>
      <c r="K88" s="234"/>
      <c r="L88" s="234"/>
      <c r="M88" s="235"/>
      <c r="N88" s="287"/>
      <c r="O88" s="287"/>
      <c r="P88" s="287"/>
      <c r="Q88" s="287"/>
    </row>
    <row r="89" spans="1:17" ht="16" customHeight="1" x14ac:dyDescent="0.35">
      <c r="A89" s="269" t="s">
        <v>148</v>
      </c>
      <c r="B89" s="270"/>
      <c r="C89" s="289" t="s">
        <v>149</v>
      </c>
      <c r="D89" s="290"/>
      <c r="E89" s="290"/>
      <c r="F89" s="290"/>
      <c r="G89" s="291"/>
      <c r="H89" s="236"/>
      <c r="I89" s="237"/>
      <c r="J89" s="237"/>
      <c r="K89" s="237"/>
      <c r="L89" s="237"/>
      <c r="M89" s="238"/>
      <c r="N89" s="226"/>
      <c r="O89" s="283"/>
      <c r="P89" s="226"/>
      <c r="Q89" s="227"/>
    </row>
    <row r="90" spans="1:17" ht="24" customHeight="1" x14ac:dyDescent="0.35">
      <c r="A90" s="265"/>
      <c r="B90" s="266"/>
      <c r="C90" s="292"/>
      <c r="D90" s="293"/>
      <c r="E90" s="293"/>
      <c r="F90" s="293"/>
      <c r="G90" s="294"/>
      <c r="H90" s="236"/>
      <c r="I90" s="237"/>
      <c r="J90" s="237"/>
      <c r="K90" s="237"/>
      <c r="L90" s="237"/>
      <c r="M90" s="238"/>
      <c r="N90" s="228"/>
      <c r="O90" s="284"/>
      <c r="P90" s="228"/>
      <c r="Q90" s="229"/>
    </row>
    <row r="91" spans="1:17" ht="20.149999999999999" customHeight="1" x14ac:dyDescent="0.35">
      <c r="A91" s="285" t="s">
        <v>150</v>
      </c>
      <c r="B91" s="286"/>
      <c r="C91" s="309" t="s">
        <v>151</v>
      </c>
      <c r="D91" s="309"/>
      <c r="E91" s="309"/>
      <c r="F91" s="309"/>
      <c r="G91" s="309"/>
      <c r="H91" s="239"/>
      <c r="I91" s="240"/>
      <c r="J91" s="240"/>
      <c r="K91" s="240"/>
      <c r="L91" s="240"/>
      <c r="M91" s="241"/>
      <c r="N91" s="287"/>
      <c r="O91" s="287"/>
      <c r="P91" s="287"/>
      <c r="Q91" s="287"/>
    </row>
    <row r="92" spans="1:17" ht="20.149999999999999" customHeight="1" x14ac:dyDescent="0.35">
      <c r="A92" s="285" t="s">
        <v>152</v>
      </c>
      <c r="B92" s="286"/>
      <c r="C92" s="309" t="s">
        <v>153</v>
      </c>
      <c r="D92" s="309"/>
      <c r="E92" s="309"/>
      <c r="F92" s="309"/>
      <c r="G92" s="309"/>
      <c r="H92" s="233" t="s">
        <v>137</v>
      </c>
      <c r="I92" s="234"/>
      <c r="J92" s="234"/>
      <c r="K92" s="234"/>
      <c r="L92" s="234"/>
      <c r="M92" s="235"/>
      <c r="N92" s="287"/>
      <c r="O92" s="287"/>
      <c r="P92" s="287"/>
      <c r="Q92" s="287"/>
    </row>
    <row r="93" spans="1:17" ht="16" customHeight="1" x14ac:dyDescent="0.35">
      <c r="A93" s="269" t="s">
        <v>154</v>
      </c>
      <c r="B93" s="270"/>
      <c r="C93" s="271" t="s">
        <v>155</v>
      </c>
      <c r="D93" s="272"/>
      <c r="E93" s="272"/>
      <c r="F93" s="272"/>
      <c r="G93" s="273"/>
      <c r="H93" s="236"/>
      <c r="I93" s="237"/>
      <c r="J93" s="237"/>
      <c r="K93" s="237"/>
      <c r="L93" s="237"/>
      <c r="M93" s="238"/>
      <c r="N93" s="226"/>
      <c r="O93" s="283"/>
      <c r="P93" s="226"/>
      <c r="Q93" s="227"/>
    </row>
    <row r="94" spans="1:17" ht="20.149999999999999" customHeight="1" x14ac:dyDescent="0.35">
      <c r="A94" s="265"/>
      <c r="B94" s="266"/>
      <c r="C94" s="274"/>
      <c r="D94" s="275"/>
      <c r="E94" s="275"/>
      <c r="F94" s="275"/>
      <c r="G94" s="276"/>
      <c r="H94" s="239"/>
      <c r="I94" s="240"/>
      <c r="J94" s="240"/>
      <c r="K94" s="240"/>
      <c r="L94" s="240"/>
      <c r="M94" s="241"/>
      <c r="N94" s="228"/>
      <c r="O94" s="284"/>
      <c r="P94" s="228"/>
      <c r="Q94" s="229"/>
    </row>
    <row r="95" spans="1:17" ht="16" customHeight="1" x14ac:dyDescent="0.35">
      <c r="A95" s="261" t="s">
        <v>156</v>
      </c>
      <c r="B95" s="262"/>
      <c r="C95" s="271" t="s">
        <v>157</v>
      </c>
      <c r="D95" s="272"/>
      <c r="E95" s="272"/>
      <c r="F95" s="272"/>
      <c r="G95" s="273"/>
      <c r="H95" s="233" t="s">
        <v>137</v>
      </c>
      <c r="I95" s="234"/>
      <c r="J95" s="234"/>
      <c r="K95" s="234"/>
      <c r="L95" s="234"/>
      <c r="M95" s="235"/>
      <c r="N95" s="226"/>
      <c r="O95" s="283"/>
      <c r="P95" s="226"/>
      <c r="Q95" s="227"/>
    </row>
    <row r="96" spans="1:17" ht="22" customHeight="1" x14ac:dyDescent="0.35">
      <c r="A96" s="265"/>
      <c r="B96" s="266"/>
      <c r="C96" s="274"/>
      <c r="D96" s="275"/>
      <c r="E96" s="275"/>
      <c r="F96" s="275"/>
      <c r="G96" s="276"/>
      <c r="H96" s="236"/>
      <c r="I96" s="237"/>
      <c r="J96" s="237"/>
      <c r="K96" s="237"/>
      <c r="L96" s="237"/>
      <c r="M96" s="238"/>
      <c r="N96" s="228"/>
      <c r="O96" s="284"/>
      <c r="P96" s="228"/>
      <c r="Q96" s="229"/>
    </row>
    <row r="97" spans="1:17" ht="22" customHeight="1" x14ac:dyDescent="0.35">
      <c r="A97" s="285" t="s">
        <v>158</v>
      </c>
      <c r="B97" s="286"/>
      <c r="C97" s="309" t="s">
        <v>159</v>
      </c>
      <c r="D97" s="309"/>
      <c r="E97" s="309"/>
      <c r="F97" s="309"/>
      <c r="G97" s="309"/>
      <c r="H97" s="236"/>
      <c r="I97" s="237"/>
      <c r="J97" s="237"/>
      <c r="K97" s="237"/>
      <c r="L97" s="237"/>
      <c r="M97" s="238"/>
      <c r="N97" s="287"/>
      <c r="O97" s="287"/>
      <c r="P97" s="287"/>
      <c r="Q97" s="287"/>
    </row>
    <row r="98" spans="1:17" ht="16.5" x14ac:dyDescent="0.35">
      <c r="A98" s="285" t="s">
        <v>160</v>
      </c>
      <c r="B98" s="286"/>
      <c r="C98" s="309" t="s">
        <v>161</v>
      </c>
      <c r="D98" s="309"/>
      <c r="E98" s="309"/>
      <c r="F98" s="309"/>
      <c r="G98" s="309"/>
      <c r="H98" s="239"/>
      <c r="I98" s="240"/>
      <c r="J98" s="240"/>
      <c r="K98" s="240"/>
      <c r="L98" s="240"/>
      <c r="M98" s="241"/>
      <c r="N98" s="287"/>
      <c r="O98" s="287"/>
      <c r="P98" s="287"/>
      <c r="Q98" s="287"/>
    </row>
    <row r="99" spans="1:17" ht="24" customHeight="1" x14ac:dyDescent="0.35">
      <c r="A99" s="285" t="s">
        <v>162</v>
      </c>
      <c r="B99" s="286"/>
      <c r="C99" s="288" t="s">
        <v>163</v>
      </c>
      <c r="D99" s="288"/>
      <c r="E99" s="288"/>
      <c r="F99" s="288"/>
      <c r="G99" s="288"/>
      <c r="H99" s="233" t="s">
        <v>137</v>
      </c>
      <c r="I99" s="234"/>
      <c r="J99" s="234"/>
      <c r="K99" s="234"/>
      <c r="L99" s="234"/>
      <c r="M99" s="235"/>
      <c r="N99" s="287"/>
      <c r="O99" s="287"/>
      <c r="P99" s="287"/>
      <c r="Q99" s="287"/>
    </row>
    <row r="100" spans="1:17" ht="16" customHeight="1" x14ac:dyDescent="0.35">
      <c r="A100" s="269" t="s">
        <v>164</v>
      </c>
      <c r="B100" s="270"/>
      <c r="C100" s="289" t="s">
        <v>165</v>
      </c>
      <c r="D100" s="290"/>
      <c r="E100" s="290"/>
      <c r="F100" s="290"/>
      <c r="G100" s="291"/>
      <c r="H100" s="236"/>
      <c r="I100" s="237"/>
      <c r="J100" s="237"/>
      <c r="K100" s="237"/>
      <c r="L100" s="237"/>
      <c r="M100" s="238"/>
      <c r="N100" s="226"/>
      <c r="O100" s="283"/>
      <c r="P100" s="226"/>
      <c r="Q100" s="227"/>
    </row>
    <row r="101" spans="1:17" ht="22" customHeight="1" x14ac:dyDescent="0.35">
      <c r="A101" s="265"/>
      <c r="B101" s="266"/>
      <c r="C101" s="292"/>
      <c r="D101" s="293"/>
      <c r="E101" s="293"/>
      <c r="F101" s="293"/>
      <c r="G101" s="294"/>
      <c r="H101" s="236"/>
      <c r="I101" s="237"/>
      <c r="J101" s="237"/>
      <c r="K101" s="237"/>
      <c r="L101" s="237"/>
      <c r="M101" s="238"/>
      <c r="N101" s="228"/>
      <c r="O101" s="284"/>
      <c r="P101" s="228"/>
      <c r="Q101" s="229"/>
    </row>
    <row r="102" spans="1:17" ht="18" customHeight="1" x14ac:dyDescent="0.35">
      <c r="A102" s="285" t="s">
        <v>166</v>
      </c>
      <c r="B102" s="286"/>
      <c r="C102" s="288" t="s">
        <v>167</v>
      </c>
      <c r="D102" s="288"/>
      <c r="E102" s="288"/>
      <c r="F102" s="288"/>
      <c r="G102" s="288"/>
      <c r="H102" s="239"/>
      <c r="I102" s="240"/>
      <c r="J102" s="240"/>
      <c r="K102" s="240"/>
      <c r="L102" s="240"/>
      <c r="M102" s="241"/>
      <c r="N102" s="287"/>
      <c r="O102" s="287"/>
      <c r="P102" s="287"/>
      <c r="Q102" s="287"/>
    </row>
    <row r="103" spans="1:17" ht="16.5" x14ac:dyDescent="0.35">
      <c r="A103" s="327" t="s">
        <v>168</v>
      </c>
      <c r="B103" s="328"/>
      <c r="C103" s="310" t="s">
        <v>167</v>
      </c>
      <c r="D103" s="311"/>
      <c r="E103" s="311"/>
      <c r="F103" s="311"/>
      <c r="G103" s="312"/>
      <c r="H103" s="313" t="s">
        <v>137</v>
      </c>
      <c r="I103" s="314"/>
      <c r="J103" s="314"/>
      <c r="K103" s="314"/>
      <c r="L103" s="314"/>
      <c r="M103" s="315"/>
      <c r="N103" s="316"/>
      <c r="O103" s="317"/>
      <c r="P103" s="316"/>
      <c r="Q103" s="318"/>
    </row>
    <row r="104" spans="1:17" x14ac:dyDescent="0.35">
      <c r="A104" s="261" t="s">
        <v>169</v>
      </c>
      <c r="B104" s="262"/>
      <c r="C104" s="289" t="s">
        <v>170</v>
      </c>
      <c r="D104" s="290"/>
      <c r="E104" s="290"/>
      <c r="F104" s="290"/>
      <c r="G104" s="291"/>
      <c r="H104" s="233" t="s">
        <v>137</v>
      </c>
      <c r="I104" s="234"/>
      <c r="J104" s="234"/>
      <c r="K104" s="234"/>
      <c r="L104" s="234"/>
      <c r="M104" s="235"/>
      <c r="N104" s="226"/>
      <c r="O104" s="283"/>
      <c r="P104" s="226"/>
      <c r="Q104" s="227"/>
    </row>
    <row r="105" spans="1:17" ht="18" customHeight="1" x14ac:dyDescent="0.35">
      <c r="A105" s="265"/>
      <c r="B105" s="266"/>
      <c r="C105" s="292"/>
      <c r="D105" s="293"/>
      <c r="E105" s="293"/>
      <c r="F105" s="293"/>
      <c r="G105" s="294"/>
      <c r="H105" s="239"/>
      <c r="I105" s="240"/>
      <c r="J105" s="240"/>
      <c r="K105" s="240"/>
      <c r="L105" s="240"/>
      <c r="M105" s="241"/>
      <c r="N105" s="228"/>
      <c r="O105" s="284"/>
      <c r="P105" s="228"/>
      <c r="Q105" s="229"/>
    </row>
    <row r="106" spans="1:17" ht="31.5" customHeight="1" x14ac:dyDescent="0.35">
      <c r="A106" s="285" t="s">
        <v>171</v>
      </c>
      <c r="B106" s="286"/>
      <c r="C106" s="288" t="s">
        <v>172</v>
      </c>
      <c r="D106" s="288"/>
      <c r="E106" s="288"/>
      <c r="F106" s="288"/>
      <c r="G106" s="288"/>
      <c r="H106" s="326" t="s">
        <v>173</v>
      </c>
      <c r="I106" s="326"/>
      <c r="J106" s="326"/>
      <c r="K106" s="326"/>
      <c r="L106" s="326"/>
      <c r="M106" s="326"/>
      <c r="N106" s="287"/>
      <c r="O106" s="287"/>
      <c r="P106" s="287"/>
      <c r="Q106" s="287"/>
    </row>
    <row r="107" spans="1:17" ht="15.75" customHeight="1" x14ac:dyDescent="0.35">
      <c r="A107" s="269" t="s">
        <v>174</v>
      </c>
      <c r="B107" s="270"/>
      <c r="C107" s="289" t="s">
        <v>175</v>
      </c>
      <c r="D107" s="290"/>
      <c r="E107" s="290"/>
      <c r="F107" s="290"/>
      <c r="G107" s="291"/>
      <c r="H107" s="233" t="s">
        <v>137</v>
      </c>
      <c r="I107" s="234"/>
      <c r="J107" s="234"/>
      <c r="K107" s="234"/>
      <c r="L107" s="234"/>
      <c r="M107" s="235"/>
      <c r="N107" s="226"/>
      <c r="O107" s="283"/>
      <c r="P107" s="226"/>
      <c r="Q107" s="227"/>
    </row>
    <row r="108" spans="1:17" ht="15" customHeight="1" x14ac:dyDescent="0.35">
      <c r="A108" s="265"/>
      <c r="B108" s="266"/>
      <c r="C108" s="292"/>
      <c r="D108" s="293"/>
      <c r="E108" s="293"/>
      <c r="F108" s="293"/>
      <c r="G108" s="294"/>
      <c r="H108" s="236"/>
      <c r="I108" s="237"/>
      <c r="J108" s="237"/>
      <c r="K108" s="237"/>
      <c r="L108" s="237"/>
      <c r="M108" s="238"/>
      <c r="N108" s="228"/>
      <c r="O108" s="284"/>
      <c r="P108" s="228"/>
      <c r="Q108" s="229"/>
    </row>
    <row r="109" spans="1:17" ht="15" customHeight="1" x14ac:dyDescent="0.35">
      <c r="A109" s="261" t="s">
        <v>176</v>
      </c>
      <c r="B109" s="262"/>
      <c r="C109" s="289" t="s">
        <v>177</v>
      </c>
      <c r="D109" s="290"/>
      <c r="E109" s="290"/>
      <c r="F109" s="290"/>
      <c r="G109" s="291"/>
      <c r="H109" s="236"/>
      <c r="I109" s="237"/>
      <c r="J109" s="237"/>
      <c r="K109" s="237"/>
      <c r="L109" s="237"/>
      <c r="M109" s="238"/>
      <c r="N109" s="226"/>
      <c r="O109" s="283"/>
      <c r="P109" s="226"/>
      <c r="Q109" s="227"/>
    </row>
    <row r="110" spans="1:17" ht="15" customHeight="1" x14ac:dyDescent="0.35">
      <c r="A110" s="265"/>
      <c r="B110" s="266"/>
      <c r="C110" s="292"/>
      <c r="D110" s="293"/>
      <c r="E110" s="293"/>
      <c r="F110" s="293"/>
      <c r="G110" s="294"/>
      <c r="H110" s="239"/>
      <c r="I110" s="240"/>
      <c r="J110" s="240"/>
      <c r="K110" s="240"/>
      <c r="L110" s="240"/>
      <c r="M110" s="241"/>
      <c r="N110" s="228"/>
      <c r="O110" s="284"/>
      <c r="P110" s="228"/>
      <c r="Q110" s="229"/>
    </row>
    <row r="111" spans="1:17" x14ac:dyDescent="0.35">
      <c r="A111" s="261" t="s">
        <v>178</v>
      </c>
      <c r="B111" s="262"/>
      <c r="C111" s="289" t="s">
        <v>179</v>
      </c>
      <c r="D111" s="290"/>
      <c r="E111" s="290"/>
      <c r="F111" s="290"/>
      <c r="G111" s="291"/>
      <c r="H111" s="242" t="s">
        <v>180</v>
      </c>
      <c r="I111" s="234"/>
      <c r="J111" s="234"/>
      <c r="K111" s="234"/>
      <c r="L111" s="234"/>
      <c r="M111" s="235"/>
      <c r="N111" s="226"/>
      <c r="O111" s="283"/>
      <c r="P111" s="226"/>
      <c r="Q111" s="227"/>
    </row>
    <row r="112" spans="1:17" x14ac:dyDescent="0.35">
      <c r="A112" s="265"/>
      <c r="B112" s="266"/>
      <c r="C112" s="292"/>
      <c r="D112" s="293"/>
      <c r="E112" s="293"/>
      <c r="F112" s="293"/>
      <c r="G112" s="294"/>
      <c r="H112" s="236"/>
      <c r="I112" s="295"/>
      <c r="J112" s="295"/>
      <c r="K112" s="295"/>
      <c r="L112" s="295"/>
      <c r="M112" s="238"/>
      <c r="N112" s="228"/>
      <c r="O112" s="284"/>
      <c r="P112" s="228"/>
      <c r="Q112" s="229"/>
    </row>
    <row r="113" spans="1:17" ht="16" customHeight="1" x14ac:dyDescent="0.35">
      <c r="A113" s="261" t="s">
        <v>181</v>
      </c>
      <c r="B113" s="262"/>
      <c r="C113" s="289" t="s">
        <v>182</v>
      </c>
      <c r="D113" s="290"/>
      <c r="E113" s="290"/>
      <c r="F113" s="290"/>
      <c r="G113" s="291"/>
      <c r="H113" s="242" t="s">
        <v>180</v>
      </c>
      <c r="I113" s="243"/>
      <c r="J113" s="243"/>
      <c r="K113" s="243"/>
      <c r="L113" s="243"/>
      <c r="M113" s="244"/>
      <c r="N113" s="82"/>
      <c r="O113" s="83"/>
      <c r="P113" s="226"/>
      <c r="Q113" s="227"/>
    </row>
    <row r="114" spans="1:17" ht="16" customHeight="1" x14ac:dyDescent="0.35">
      <c r="A114" s="265"/>
      <c r="B114" s="266"/>
      <c r="C114" s="292"/>
      <c r="D114" s="293"/>
      <c r="E114" s="293"/>
      <c r="F114" s="293"/>
      <c r="G114" s="294"/>
      <c r="H114" s="245"/>
      <c r="I114" s="246"/>
      <c r="J114" s="246"/>
      <c r="K114" s="246"/>
      <c r="L114" s="246"/>
      <c r="M114" s="247"/>
      <c r="N114" s="84"/>
      <c r="O114" s="85"/>
      <c r="P114" s="228"/>
      <c r="Q114" s="229"/>
    </row>
    <row r="115" spans="1:17" ht="17.149999999999999" customHeight="1" x14ac:dyDescent="0.35">
      <c r="A115" s="285" t="s">
        <v>183</v>
      </c>
      <c r="B115" s="286"/>
      <c r="C115" s="374" t="s">
        <v>184</v>
      </c>
      <c r="D115" s="375"/>
      <c r="E115" s="375"/>
      <c r="F115" s="375"/>
      <c r="G115" s="376"/>
      <c r="H115" s="248"/>
      <c r="I115" s="249"/>
      <c r="J115" s="249"/>
      <c r="K115" s="249"/>
      <c r="L115" s="249"/>
      <c r="M115" s="250"/>
      <c r="N115" s="84"/>
      <c r="O115" s="85"/>
      <c r="P115" s="40"/>
      <c r="Q115" s="42"/>
    </row>
    <row r="116" spans="1:17" ht="33" customHeight="1" x14ac:dyDescent="0.35">
      <c r="A116" s="285" t="s">
        <v>185</v>
      </c>
      <c r="B116" s="286"/>
      <c r="C116" s="288" t="s">
        <v>186</v>
      </c>
      <c r="D116" s="288"/>
      <c r="E116" s="288"/>
      <c r="F116" s="288"/>
      <c r="G116" s="288"/>
      <c r="H116" s="326" t="s">
        <v>133</v>
      </c>
      <c r="I116" s="326"/>
      <c r="J116" s="326"/>
      <c r="K116" s="326"/>
      <c r="L116" s="326"/>
      <c r="M116" s="326"/>
      <c r="N116" s="287"/>
      <c r="O116" s="287"/>
      <c r="P116" s="287"/>
      <c r="Q116" s="287"/>
    </row>
    <row r="117" spans="1:17" ht="16.5" x14ac:dyDescent="0.35">
      <c r="A117" s="338" t="s">
        <v>187</v>
      </c>
      <c r="B117" s="338"/>
      <c r="C117" s="338"/>
      <c r="D117" s="338"/>
      <c r="E117" s="338"/>
      <c r="F117" s="338"/>
      <c r="G117" s="338"/>
      <c r="H117" s="338"/>
      <c r="I117" s="338"/>
      <c r="J117" s="338"/>
      <c r="K117" s="338"/>
      <c r="L117" s="338"/>
      <c r="M117" s="338"/>
      <c r="N117" s="338"/>
      <c r="O117" s="338"/>
      <c r="P117" s="338"/>
      <c r="Q117" s="338"/>
    </row>
    <row r="118" spans="1:17" ht="43" customHeight="1" x14ac:dyDescent="0.35">
      <c r="A118" s="335" t="s">
        <v>188</v>
      </c>
      <c r="B118" s="341"/>
      <c r="C118" s="377" t="s">
        <v>189</v>
      </c>
      <c r="D118" s="377"/>
      <c r="E118" s="377"/>
      <c r="F118" s="377"/>
      <c r="G118" s="377"/>
      <c r="H118" s="233" t="s">
        <v>137</v>
      </c>
      <c r="I118" s="234"/>
      <c r="J118" s="234"/>
      <c r="K118" s="234"/>
      <c r="L118" s="234"/>
      <c r="M118" s="235"/>
      <c r="N118" s="287"/>
      <c r="O118" s="287"/>
      <c r="P118" s="287"/>
      <c r="Q118" s="287"/>
    </row>
    <row r="119" spans="1:17" ht="79" customHeight="1" x14ac:dyDescent="0.35">
      <c r="A119" s="335" t="s">
        <v>188</v>
      </c>
      <c r="B119" s="341"/>
      <c r="C119" s="377" t="s">
        <v>190</v>
      </c>
      <c r="D119" s="377"/>
      <c r="E119" s="377"/>
      <c r="F119" s="377"/>
      <c r="G119" s="377"/>
      <c r="H119" s="239"/>
      <c r="I119" s="240"/>
      <c r="J119" s="240"/>
      <c r="K119" s="240"/>
      <c r="L119" s="240"/>
      <c r="M119" s="241"/>
      <c r="N119" s="287"/>
      <c r="O119" s="287"/>
      <c r="P119" s="287"/>
      <c r="Q119" s="287"/>
    </row>
    <row r="120" spans="1:17" ht="60" customHeight="1" x14ac:dyDescent="0.35">
      <c r="A120" s="335" t="s">
        <v>191</v>
      </c>
      <c r="B120" s="341" t="s">
        <v>191</v>
      </c>
      <c r="C120" s="377" t="s">
        <v>192</v>
      </c>
      <c r="D120" s="377"/>
      <c r="E120" s="377"/>
      <c r="F120" s="377"/>
      <c r="G120" s="377"/>
      <c r="H120" s="378" t="s">
        <v>137</v>
      </c>
      <c r="I120" s="378"/>
      <c r="J120" s="378"/>
      <c r="K120" s="378"/>
      <c r="L120" s="378"/>
      <c r="M120" s="378"/>
      <c r="N120" s="287"/>
      <c r="O120" s="287"/>
      <c r="P120" s="287"/>
      <c r="Q120" s="287"/>
    </row>
    <row r="121" spans="1:17" ht="53.15" customHeight="1" x14ac:dyDescent="0.35">
      <c r="A121" s="335" t="s">
        <v>193</v>
      </c>
      <c r="B121" s="341"/>
      <c r="C121" s="377" t="s">
        <v>194</v>
      </c>
      <c r="D121" s="379"/>
      <c r="E121" s="379"/>
      <c r="F121" s="379"/>
      <c r="G121" s="379"/>
      <c r="H121" s="233" t="s">
        <v>137</v>
      </c>
      <c r="I121" s="234"/>
      <c r="J121" s="234"/>
      <c r="K121" s="234"/>
      <c r="L121" s="234"/>
      <c r="M121" s="235"/>
      <c r="N121" s="287"/>
      <c r="O121" s="287"/>
      <c r="P121" s="287"/>
      <c r="Q121" s="287"/>
    </row>
    <row r="122" spans="1:17" ht="40" customHeight="1" x14ac:dyDescent="0.35">
      <c r="A122" s="335" t="s">
        <v>195</v>
      </c>
      <c r="B122" s="341"/>
      <c r="C122" s="377" t="s">
        <v>196</v>
      </c>
      <c r="D122" s="377"/>
      <c r="E122" s="377"/>
      <c r="F122" s="377"/>
      <c r="G122" s="377"/>
      <c r="H122" s="239"/>
      <c r="I122" s="240"/>
      <c r="J122" s="240"/>
      <c r="K122" s="240"/>
      <c r="L122" s="240"/>
      <c r="M122" s="241"/>
      <c r="N122" s="287"/>
      <c r="O122" s="287"/>
      <c r="P122" s="287"/>
      <c r="Q122" s="287"/>
    </row>
    <row r="123" spans="1:17" ht="16.5" x14ac:dyDescent="0.35">
      <c r="A123" s="335" t="s">
        <v>197</v>
      </c>
      <c r="B123" s="341" t="s">
        <v>197</v>
      </c>
      <c r="C123" s="377" t="s">
        <v>198</v>
      </c>
      <c r="D123" s="377"/>
      <c r="E123" s="377"/>
      <c r="F123" s="377"/>
      <c r="G123" s="377"/>
      <c r="H123" s="378" t="s">
        <v>137</v>
      </c>
      <c r="I123" s="378"/>
      <c r="J123" s="378"/>
      <c r="K123" s="378"/>
      <c r="L123" s="378"/>
      <c r="M123" s="378"/>
      <c r="N123" s="287"/>
      <c r="O123" s="287"/>
      <c r="P123" s="287"/>
      <c r="Q123" s="287"/>
    </row>
    <row r="124" spans="1:17" ht="16.5" x14ac:dyDescent="0.35">
      <c r="A124" s="335" t="s">
        <v>199</v>
      </c>
      <c r="B124" s="341" t="s">
        <v>199</v>
      </c>
      <c r="C124" s="379" t="s">
        <v>200</v>
      </c>
      <c r="D124" s="379"/>
      <c r="E124" s="379"/>
      <c r="F124" s="379"/>
      <c r="G124" s="379"/>
      <c r="H124" s="378" t="s">
        <v>137</v>
      </c>
      <c r="I124" s="378"/>
      <c r="J124" s="378"/>
      <c r="K124" s="378"/>
      <c r="L124" s="378"/>
      <c r="M124" s="378"/>
      <c r="N124" s="287"/>
      <c r="O124" s="287"/>
      <c r="P124" s="287"/>
      <c r="Q124" s="287"/>
    </row>
  </sheetData>
  <sheetProtection algorithmName="SHA-512" hashValue="HKTeI7EwCxhHxXyq7gclfKqfsQtE078BO23tLi5H5+2vGGj51is+vIeDFkpVy7OosJN/9NwqG6UhJD9vp3Y+lQ==" saltValue="gxNdzlq5uFGcTNQHZHPfdw==" spinCount="100000" sheet="1" objects="1" scenarios="1" selectLockedCells="1" selectUnlockedCells="1"/>
  <customSheetViews>
    <customSheetView guid="{8D88DD34-EDCF-2545-92E6-3B4294438499}" scale="80" showGridLines="0" showRuler="0" topLeftCell="A26">
      <selection activeCell="H35" sqref="H35:M35"/>
      <pageMargins left="0" right="0" top="0" bottom="0" header="0" footer="0"/>
      <pageSetup paperSize="9" orientation="portrait" horizontalDpi="0" verticalDpi="0"/>
      <headerFooter scaleWithDoc="0" alignWithMargins="0"/>
    </customSheetView>
  </customSheetViews>
  <mergeCells count="413">
    <mergeCell ref="A124:B124"/>
    <mergeCell ref="C124:G124"/>
    <mergeCell ref="H124:M124"/>
    <mergeCell ref="N124:O124"/>
    <mergeCell ref="P124:Q124"/>
    <mergeCell ref="N122:O122"/>
    <mergeCell ref="P122:Q122"/>
    <mergeCell ref="P119:Q119"/>
    <mergeCell ref="N118:O118"/>
    <mergeCell ref="P118:Q118"/>
    <mergeCell ref="A123:B123"/>
    <mergeCell ref="C123:G123"/>
    <mergeCell ref="H123:M123"/>
    <mergeCell ref="N123:O123"/>
    <mergeCell ref="P123:Q123"/>
    <mergeCell ref="A115:B115"/>
    <mergeCell ref="C115:G115"/>
    <mergeCell ref="A120:B120"/>
    <mergeCell ref="A121:B121"/>
    <mergeCell ref="A122:B122"/>
    <mergeCell ref="C120:G120"/>
    <mergeCell ref="H120:M120"/>
    <mergeCell ref="A117:Q117"/>
    <mergeCell ref="A118:B118"/>
    <mergeCell ref="A119:B119"/>
    <mergeCell ref="C118:G118"/>
    <mergeCell ref="C119:G119"/>
    <mergeCell ref="N119:O119"/>
    <mergeCell ref="H116:M116"/>
    <mergeCell ref="N116:O116"/>
    <mergeCell ref="P116:Q116"/>
    <mergeCell ref="H118:M119"/>
    <mergeCell ref="H121:M122"/>
    <mergeCell ref="N120:O120"/>
    <mergeCell ref="P120:Q120"/>
    <mergeCell ref="C121:G121"/>
    <mergeCell ref="N121:O121"/>
    <mergeCell ref="P121:Q121"/>
    <mergeCell ref="C122:G122"/>
    <mergeCell ref="N81:O81"/>
    <mergeCell ref="P81:Q81"/>
    <mergeCell ref="C84:G84"/>
    <mergeCell ref="N84:O84"/>
    <mergeCell ref="A113:B114"/>
    <mergeCell ref="C113:G114"/>
    <mergeCell ref="C67:G67"/>
    <mergeCell ref="A72:B72"/>
    <mergeCell ref="A73:B73"/>
    <mergeCell ref="A67:B67"/>
    <mergeCell ref="C72:G72"/>
    <mergeCell ref="C73:G73"/>
    <mergeCell ref="A106:B106"/>
    <mergeCell ref="C97:G97"/>
    <mergeCell ref="C92:G92"/>
    <mergeCell ref="A71:B71"/>
    <mergeCell ref="A68:B68"/>
    <mergeCell ref="A69:B69"/>
    <mergeCell ref="A70:B70"/>
    <mergeCell ref="A74:B74"/>
    <mergeCell ref="A75:B75"/>
    <mergeCell ref="A76:B76"/>
    <mergeCell ref="A77:B77"/>
    <mergeCell ref="C77:G77"/>
    <mergeCell ref="A57:B57"/>
    <mergeCell ref="A58:B58"/>
    <mergeCell ref="C57:G57"/>
    <mergeCell ref="C58:G58"/>
    <mergeCell ref="A59:B59"/>
    <mergeCell ref="C59:G59"/>
    <mergeCell ref="A60:B60"/>
    <mergeCell ref="C60:G60"/>
    <mergeCell ref="N72:O72"/>
    <mergeCell ref="C56:G56"/>
    <mergeCell ref="C68:G68"/>
    <mergeCell ref="C69:G69"/>
    <mergeCell ref="C70:G70"/>
    <mergeCell ref="C74:G74"/>
    <mergeCell ref="N56:O56"/>
    <mergeCell ref="N68:O68"/>
    <mergeCell ref="N69:O69"/>
    <mergeCell ref="N70:O70"/>
    <mergeCell ref="N74:O74"/>
    <mergeCell ref="C61:G64"/>
    <mergeCell ref="H61:M64"/>
    <mergeCell ref="N61:O64"/>
    <mergeCell ref="C65:G66"/>
    <mergeCell ref="N65:O66"/>
    <mergeCell ref="C71:G71"/>
    <mergeCell ref="H68:M71"/>
    <mergeCell ref="H72:M73"/>
    <mergeCell ref="H74:M76"/>
    <mergeCell ref="C75:G75"/>
    <mergeCell ref="C76:G76"/>
    <mergeCell ref="N73:O73"/>
    <mergeCell ref="H77:M77"/>
    <mergeCell ref="P56:Q56"/>
    <mergeCell ref="P68:Q68"/>
    <mergeCell ref="P69:Q69"/>
    <mergeCell ref="P70:Q70"/>
    <mergeCell ref="P74:Q74"/>
    <mergeCell ref="P75:Q75"/>
    <mergeCell ref="P76:Q76"/>
    <mergeCell ref="P77:Q77"/>
    <mergeCell ref="N75:O75"/>
    <mergeCell ref="N76:O76"/>
    <mergeCell ref="N77:O77"/>
    <mergeCell ref="P72:Q72"/>
    <mergeCell ref="P73:Q73"/>
    <mergeCell ref="C10:E10"/>
    <mergeCell ref="C11:E11"/>
    <mergeCell ref="C12:E12"/>
    <mergeCell ref="F10:Q10"/>
    <mergeCell ref="F11:Q11"/>
    <mergeCell ref="A14:B14"/>
    <mergeCell ref="A15:B15"/>
    <mergeCell ref="A16:B16"/>
    <mergeCell ref="A17:B17"/>
    <mergeCell ref="H13:M13"/>
    <mergeCell ref="N13:O13"/>
    <mergeCell ref="P13:Q13"/>
    <mergeCell ref="P14:Q14"/>
    <mergeCell ref="P15:Q15"/>
    <mergeCell ref="P16:Q16"/>
    <mergeCell ref="P17:Q17"/>
    <mergeCell ref="C14:G14"/>
    <mergeCell ref="C13:G13"/>
    <mergeCell ref="N14:O14"/>
    <mergeCell ref="C15:G15"/>
    <mergeCell ref="C16:G16"/>
    <mergeCell ref="C17:G17"/>
    <mergeCell ref="H14:M15"/>
    <mergeCell ref="H16:M16"/>
    <mergeCell ref="A53:B53"/>
    <mergeCell ref="A55:B55"/>
    <mergeCell ref="C31:G31"/>
    <mergeCell ref="C32:G32"/>
    <mergeCell ref="A33:B33"/>
    <mergeCell ref="A31:B31"/>
    <mergeCell ref="A32:B32"/>
    <mergeCell ref="C48:G48"/>
    <mergeCell ref="C49:G49"/>
    <mergeCell ref="C50:G50"/>
    <mergeCell ref="A52:B52"/>
    <mergeCell ref="C52:G52"/>
    <mergeCell ref="A39:B39"/>
    <mergeCell ref="C39:G39"/>
    <mergeCell ref="A54:Q54"/>
    <mergeCell ref="P55:Q55"/>
    <mergeCell ref="C55:G55"/>
    <mergeCell ref="N55:O55"/>
    <mergeCell ref="P49:Q49"/>
    <mergeCell ref="H50:M50"/>
    <mergeCell ref="P45:Q45"/>
    <mergeCell ref="P46:Q46"/>
    <mergeCell ref="C36:G36"/>
    <mergeCell ref="C37:G37"/>
    <mergeCell ref="A27:B27"/>
    <mergeCell ref="C27:G27"/>
    <mergeCell ref="H18:M18"/>
    <mergeCell ref="H19:M19"/>
    <mergeCell ref="A36:B36"/>
    <mergeCell ref="C18:G18"/>
    <mergeCell ref="A25:B25"/>
    <mergeCell ref="A26:B26"/>
    <mergeCell ref="A28:B28"/>
    <mergeCell ref="A19:B19"/>
    <mergeCell ref="A20:B20"/>
    <mergeCell ref="A21:B21"/>
    <mergeCell ref="A22:B22"/>
    <mergeCell ref="A23:B23"/>
    <mergeCell ref="A29:B29"/>
    <mergeCell ref="A30:B30"/>
    <mergeCell ref="C23:G23"/>
    <mergeCell ref="H35:M35"/>
    <mergeCell ref="C34:G34"/>
    <mergeCell ref="A34:B34"/>
    <mergeCell ref="A35:B35"/>
    <mergeCell ref="C35:G35"/>
    <mergeCell ref="H20:M21"/>
    <mergeCell ref="C30:G30"/>
    <mergeCell ref="H17:M17"/>
    <mergeCell ref="N15:O15"/>
    <mergeCell ref="N16:O16"/>
    <mergeCell ref="N17:O17"/>
    <mergeCell ref="N18:O18"/>
    <mergeCell ref="C25:G25"/>
    <mergeCell ref="H39:M39"/>
    <mergeCell ref="N30:O30"/>
    <mergeCell ref="A51:B51"/>
    <mergeCell ref="C51:G51"/>
    <mergeCell ref="N24:O24"/>
    <mergeCell ref="A18:B18"/>
    <mergeCell ref="H22:M23"/>
    <mergeCell ref="H26:M27"/>
    <mergeCell ref="H28:M29"/>
    <mergeCell ref="H30:M31"/>
    <mergeCell ref="A37:B37"/>
    <mergeCell ref="A38:B38"/>
    <mergeCell ref="A24:B24"/>
    <mergeCell ref="C24:G24"/>
    <mergeCell ref="C26:G26"/>
    <mergeCell ref="C28:G28"/>
    <mergeCell ref="C29:G29"/>
    <mergeCell ref="C33:G33"/>
    <mergeCell ref="C21:G21"/>
    <mergeCell ref="C22:G22"/>
    <mergeCell ref="P29:Q29"/>
    <mergeCell ref="P30:Q30"/>
    <mergeCell ref="N31:O31"/>
    <mergeCell ref="P24:Q24"/>
    <mergeCell ref="A56:B56"/>
    <mergeCell ref="A48:B48"/>
    <mergeCell ref="A49:B49"/>
    <mergeCell ref="A50:B50"/>
    <mergeCell ref="A40:B40"/>
    <mergeCell ref="A41:B41"/>
    <mergeCell ref="A42:B42"/>
    <mergeCell ref="A43:B43"/>
    <mergeCell ref="A45:B45"/>
    <mergeCell ref="A46:B46"/>
    <mergeCell ref="A47:Q47"/>
    <mergeCell ref="A44:Q44"/>
    <mergeCell ref="C45:G45"/>
    <mergeCell ref="C46:G46"/>
    <mergeCell ref="H45:M45"/>
    <mergeCell ref="H46:M46"/>
    <mergeCell ref="N45:O45"/>
    <mergeCell ref="N46:O46"/>
    <mergeCell ref="P18:Q18"/>
    <mergeCell ref="P19:Q19"/>
    <mergeCell ref="P20:Q20"/>
    <mergeCell ref="P21:Q21"/>
    <mergeCell ref="P22:Q22"/>
    <mergeCell ref="P23:Q23"/>
    <mergeCell ref="N19:O19"/>
    <mergeCell ref="N20:O20"/>
    <mergeCell ref="N21:O21"/>
    <mergeCell ref="N22:O22"/>
    <mergeCell ref="N23:O23"/>
    <mergeCell ref="A81:B81"/>
    <mergeCell ref="A84:B84"/>
    <mergeCell ref="H36:M36"/>
    <mergeCell ref="H25:M25"/>
    <mergeCell ref="N32:O32"/>
    <mergeCell ref="P32:Q32"/>
    <mergeCell ref="N33:O33"/>
    <mergeCell ref="P33:Q33"/>
    <mergeCell ref="N25:O25"/>
    <mergeCell ref="P25:Q25"/>
    <mergeCell ref="N26:O26"/>
    <mergeCell ref="P26:Q26"/>
    <mergeCell ref="N28:O28"/>
    <mergeCell ref="P28:Q28"/>
    <mergeCell ref="N27:O27"/>
    <mergeCell ref="P27:Q27"/>
    <mergeCell ref="N34:O34"/>
    <mergeCell ref="P31:Q31"/>
    <mergeCell ref="N35:O35"/>
    <mergeCell ref="P35:Q35"/>
    <mergeCell ref="N36:O36"/>
    <mergeCell ref="P36:Q36"/>
    <mergeCell ref="P34:Q34"/>
    <mergeCell ref="N29:O29"/>
    <mergeCell ref="N89:O90"/>
    <mergeCell ref="P89:Q90"/>
    <mergeCell ref="H24:M24"/>
    <mergeCell ref="H32:M34"/>
    <mergeCell ref="A116:B116"/>
    <mergeCell ref="C81:G81"/>
    <mergeCell ref="H81:M81"/>
    <mergeCell ref="C85:G85"/>
    <mergeCell ref="H85:M85"/>
    <mergeCell ref="C98:G98"/>
    <mergeCell ref="C102:G102"/>
    <mergeCell ref="C106:G106"/>
    <mergeCell ref="H106:M106"/>
    <mergeCell ref="C116:G116"/>
    <mergeCell ref="A97:B97"/>
    <mergeCell ref="A98:B98"/>
    <mergeCell ref="A99:B99"/>
    <mergeCell ref="A102:B102"/>
    <mergeCell ref="A103:B103"/>
    <mergeCell ref="A100:B101"/>
    <mergeCell ref="A104:B105"/>
    <mergeCell ref="C95:G96"/>
    <mergeCell ref="C91:G91"/>
    <mergeCell ref="C88:G88"/>
    <mergeCell ref="N104:O105"/>
    <mergeCell ref="P104:Q105"/>
    <mergeCell ref="A85:B85"/>
    <mergeCell ref="A82:B83"/>
    <mergeCell ref="P102:Q102"/>
    <mergeCell ref="C103:G103"/>
    <mergeCell ref="P98:Q98"/>
    <mergeCell ref="A91:B91"/>
    <mergeCell ref="H103:M103"/>
    <mergeCell ref="N103:O103"/>
    <mergeCell ref="P103:Q103"/>
    <mergeCell ref="N91:O91"/>
    <mergeCell ref="P91:Q91"/>
    <mergeCell ref="A93:B94"/>
    <mergeCell ref="A95:B96"/>
    <mergeCell ref="N82:O83"/>
    <mergeCell ref="P82:Q83"/>
    <mergeCell ref="A86:B87"/>
    <mergeCell ref="C86:G87"/>
    <mergeCell ref="H86:M87"/>
    <mergeCell ref="N86:O87"/>
    <mergeCell ref="P86:Q87"/>
    <mergeCell ref="A89:B90"/>
    <mergeCell ref="C89:G90"/>
    <mergeCell ref="P99:Q99"/>
    <mergeCell ref="C100:G101"/>
    <mergeCell ref="N100:O101"/>
    <mergeCell ref="P100:Q101"/>
    <mergeCell ref="N97:O97"/>
    <mergeCell ref="P97:Q97"/>
    <mergeCell ref="C93:G94"/>
    <mergeCell ref="N93:O94"/>
    <mergeCell ref="P93:Q94"/>
    <mergeCell ref="N95:O96"/>
    <mergeCell ref="P95:Q96"/>
    <mergeCell ref="P84:Q84"/>
    <mergeCell ref="N85:O85"/>
    <mergeCell ref="P85:Q85"/>
    <mergeCell ref="N88:O88"/>
    <mergeCell ref="P88:Q88"/>
    <mergeCell ref="C82:G83"/>
    <mergeCell ref="P78:Q79"/>
    <mergeCell ref="P43:Q43"/>
    <mergeCell ref="C42:G42"/>
    <mergeCell ref="C43:G43"/>
    <mergeCell ref="P53:Q53"/>
    <mergeCell ref="N48:O48"/>
    <mergeCell ref="P48:Q48"/>
    <mergeCell ref="N49:O49"/>
    <mergeCell ref="N50:O50"/>
    <mergeCell ref="P50:Q50"/>
    <mergeCell ref="N51:O51"/>
    <mergeCell ref="P51:Q51"/>
    <mergeCell ref="N52:O52"/>
    <mergeCell ref="P52:Q52"/>
    <mergeCell ref="H51:M53"/>
    <mergeCell ref="N53:O53"/>
    <mergeCell ref="H48:M49"/>
    <mergeCell ref="C53:G53"/>
    <mergeCell ref="H43:M43"/>
    <mergeCell ref="H40:M40"/>
    <mergeCell ref="H41:M41"/>
    <mergeCell ref="H42:M42"/>
    <mergeCell ref="N41:O41"/>
    <mergeCell ref="P41:Q41"/>
    <mergeCell ref="N40:O40"/>
    <mergeCell ref="P40:Q40"/>
    <mergeCell ref="N43:O43"/>
    <mergeCell ref="N37:O37"/>
    <mergeCell ref="P37:Q37"/>
    <mergeCell ref="N38:O38"/>
    <mergeCell ref="P38:Q38"/>
    <mergeCell ref="H37:M38"/>
    <mergeCell ref="C40:G40"/>
    <mergeCell ref="C41:G41"/>
    <mergeCell ref="N42:O42"/>
    <mergeCell ref="P42:Q42"/>
    <mergeCell ref="C38:G38"/>
    <mergeCell ref="N92:O92"/>
    <mergeCell ref="P92:Q92"/>
    <mergeCell ref="N98:O98"/>
    <mergeCell ref="H107:M110"/>
    <mergeCell ref="C99:G99"/>
    <mergeCell ref="A92:B92"/>
    <mergeCell ref="A111:B112"/>
    <mergeCell ref="C111:G112"/>
    <mergeCell ref="N111:O112"/>
    <mergeCell ref="P111:Q112"/>
    <mergeCell ref="H111:M112"/>
    <mergeCell ref="A107:B108"/>
    <mergeCell ref="C107:G108"/>
    <mergeCell ref="A109:B110"/>
    <mergeCell ref="C109:G110"/>
    <mergeCell ref="N109:O110"/>
    <mergeCell ref="P109:Q110"/>
    <mergeCell ref="N106:O106"/>
    <mergeCell ref="P106:Q106"/>
    <mergeCell ref="N102:O102"/>
    <mergeCell ref="N107:O108"/>
    <mergeCell ref="P107:Q108"/>
    <mergeCell ref="C104:G105"/>
    <mergeCell ref="N99:O99"/>
    <mergeCell ref="P113:Q114"/>
    <mergeCell ref="C19:G19"/>
    <mergeCell ref="C20:G20"/>
    <mergeCell ref="H82:M84"/>
    <mergeCell ref="H88:M91"/>
    <mergeCell ref="H92:M94"/>
    <mergeCell ref="H95:M98"/>
    <mergeCell ref="H99:M102"/>
    <mergeCell ref="H113:M115"/>
    <mergeCell ref="H55:M56"/>
    <mergeCell ref="H57:M58"/>
    <mergeCell ref="H59:M60"/>
    <mergeCell ref="H65:M67"/>
    <mergeCell ref="A80:Q80"/>
    <mergeCell ref="A61:B64"/>
    <mergeCell ref="P61:Q64"/>
    <mergeCell ref="A65:B66"/>
    <mergeCell ref="P65:Q66"/>
    <mergeCell ref="A78:B79"/>
    <mergeCell ref="C78:G79"/>
    <mergeCell ref="H78:M79"/>
    <mergeCell ref="N78:O79"/>
    <mergeCell ref="A88:B88"/>
    <mergeCell ref="H104:M105"/>
  </mergeCells>
  <phoneticPr fontId="13" type="noConversion"/>
  <hyperlinks>
    <hyperlink ref="H19:M19" location="'2-1, 2-2, 2-6'!A1" display=" Clique para acessar" xr:uid="{5B53D15B-1C82-CD4D-B826-B500A6E20843}"/>
    <hyperlink ref="H25:M25" location="'2-12'!A1" display=" Clique para acessar" xr:uid="{23D69662-FB75-DA47-84B4-9940274C7AB4}"/>
    <hyperlink ref="H42:M42" location="Materialidade!A1" display=" Clique para acessar" xr:uid="{3F5D94E8-4E9F-F343-968F-12878911CBDA}"/>
    <hyperlink ref="H45:M45" location="Materialidade!A1" display=" Clique para acessar" xr:uid="{B94342FC-8F4D-0045-A022-F52327B8C01B}"/>
    <hyperlink ref="H46:M46" location="Materialidade!A1" display=" Clique para acessar" xr:uid="{D2934FBF-45E2-9D43-8079-32C6CD9EF27D}"/>
    <hyperlink ref="H50:M50" location="'204-1, RR-PP 430a.1_430a.2'!A1" display=" Clique para acessar" xr:uid="{41867EDA-D0B1-144E-A479-F8D8B90FE1DC}"/>
    <hyperlink ref="H61:M64" location="'304-1'!A1" display="Clique para acessar" xr:uid="{3C11B096-346A-7240-AF6E-44A41C9C395C}"/>
    <hyperlink ref="H77:M77" location="'308-1'!A1" display="Clique para acessar" xr:uid="{EA5C705B-438E-9741-9A16-509E99D56C5C}"/>
    <hyperlink ref="H81:M81" location="'401-1'!A1" display="Clique para acessar" xr:uid="{F5CE6B98-5E18-8143-803D-3C2FE3A9D8ED}"/>
    <hyperlink ref="H85:M85" location="'403-1'!A1" display="Clique para acessar" xr:uid="{1574456E-24D7-044F-9189-6D9377C6A09A}"/>
    <hyperlink ref="H86:M87" location="'403-2'!A1" display="Clique para acessar" xr:uid="{92CE9A84-D2D2-7144-BC7C-DF4B1ACDAD77}"/>
    <hyperlink ref="H103:M103" location="'405-1'!A1" display="Clique para acessar" xr:uid="{B71CABBA-C35A-644D-A846-DFF12579B03A}"/>
    <hyperlink ref="H104:M105" location="'405-2'!A1" display="Clique para acessar" xr:uid="{10E3A723-C48B-BC49-8CA0-61ECB45D1BFC}"/>
    <hyperlink ref="H111:M112" location="'413-1'!A1" display="Clique para acessar_x0009__x0009__x0009__x0009__x0009__x0009__x0009__x0009_" xr:uid="{4B937395-2F8F-2C4E-BD24-7F4EA62683CC}"/>
    <hyperlink ref="H35:M35" location="'2-22'!A1" display=" Clique para acessar" xr:uid="{1E8AD0EF-535B-3449-B171-52B5CB26D633}"/>
    <hyperlink ref="H36:M36" location="'2-19, 2-20, 2-23'!A1" display=" Clique para acessar" xr:uid="{D45C9600-2E97-CA4F-941D-A6E0ACCF9E38}"/>
    <hyperlink ref="H39:M39" location="'2-26, 2-28, 2-30'!A1" display=" Clique para acessar" xr:uid="{E1971791-B2A2-0741-872C-6AA471D0AA2E}"/>
    <hyperlink ref="H41:M41" location="'2-26, 2-28, 2-30'!A1" display=" Clique para acessar" xr:uid="{20500EFC-7EE0-0F4D-9F61-2CEF5430A45C}"/>
    <hyperlink ref="H43:M43" location="'2-26, 2-28, 2-30'!A1" display=" Clique para acessar" xr:uid="{4CD46C44-FBE7-DF42-A9CB-54820400501B}"/>
    <hyperlink ref="H14:M15" location="'2-1, 2-2, 2-6'!A1" display=" Clique para acessar" xr:uid="{53E62314-75DE-7049-9D4C-5E4551C16AC1}"/>
    <hyperlink ref="H20:M21" location="'2-7, 2-8'!A1" display=" Clique para acessar" xr:uid="{6211425C-6D7D-A248-AF30-DD9569E30B51}"/>
    <hyperlink ref="H22:M23" location="'2-9, 2-10'!A1" display=" Clique para acessar" xr:uid="{E2CBB98D-3B59-8E40-A4DA-9C240C99FC88}"/>
    <hyperlink ref="H26:M27" location="'2-13, 2-14'!A1" display=" Clique para acessar" xr:uid="{684BBF38-60B5-A94D-97FB-C55B1E9298DB}"/>
    <hyperlink ref="H28:M29" location="'2-15, 2-16'!A1" display=" Clique para acessar" xr:uid="{E1B85DAC-9CDE-FC4D-AEC8-387203247A0A}"/>
    <hyperlink ref="H30:M31" location="'2-17, 2-18'!A1" display=" Clique para acessar" xr:uid="{EBFADDC8-C760-B641-9F0A-D3A7A00CFA40}"/>
    <hyperlink ref="H37:M38" location="'2-24, 2-25'!A1" display=" Clique para acessar" xr:uid="{BA260DA9-800F-A44E-805F-772A57264CB3}"/>
    <hyperlink ref="H48:M49" location="'203-1, 203-2'!A1" display=" Clique para acessar" xr:uid="{1D246053-A61D-CD46-8013-6952F82C4A7F}"/>
    <hyperlink ref="H51:M53" location="'205-1, 205-2, 205-3'!A1" display=" Clique para acessar" xr:uid="{184421EE-EB31-4F47-92E7-25FAADC63505}"/>
    <hyperlink ref="H55:M56" location="'302-1, 302-4, RR-PP-130a.1'!A1" display=" Clique para acessar" xr:uid="{80F5FAE4-F0BD-EF42-BEBE-2D8E6307CE16}"/>
    <hyperlink ref="H57:M58" location="'303-1, 303-2'!A1" display=" Clique para acessar" xr:uid="{4AAAC53B-E697-BD44-88AD-2634D360E536}"/>
    <hyperlink ref="H59:M60" location="'303-4,303-5,RR-PP 140a.1_140a.2'!A1" display=" Clique para acessar" xr:uid="{D32D6A56-07A0-D343-8309-D0DC909FA5C4}"/>
    <hyperlink ref="H65:M67" location="'304-2, 304-3'!A1" display=" Clique para acessar" xr:uid="{75942E4C-A431-7448-9B08-3A30B4D26394}"/>
    <hyperlink ref="H68:M71" location="'305-1,305-2,305-3, 305-4'!A1" display=" Clique para acessar" xr:uid="{27DB30A0-15AD-1045-99D1-BC95342E13A8}"/>
    <hyperlink ref="H72:M73" location="'306-1, 306-2'!A1" display=" Clique para acessar" xr:uid="{5FCC28E9-6316-824F-8EB1-5BBDD49C86C8}"/>
    <hyperlink ref="H74:M76" location="' 306-3, 306-4, 306-5'!A1" display=" Clique para acessar" xr:uid="{91638DBC-5A2F-EB49-B78C-EC181EF5F869}"/>
    <hyperlink ref="H82:M84" location="'401-2, 401-3'!A1" display="Clique para acessar" xr:uid="{62C06398-8A10-1B49-81D0-B9A3EF68D436}"/>
    <hyperlink ref="H88:M91" location="'403-3, 403-4, 403-5'!A1" display="Clique para acessar" xr:uid="{0411B7AA-977B-4F45-A66E-1F9164CA6D05}"/>
    <hyperlink ref="H92:M94" location="'403-6, 403-7'!A1" display="Clique para acessar" xr:uid="{5BC0DFD1-6741-5248-8D49-BC3488C7AC0D}"/>
    <hyperlink ref="H95:M98" location="'403-8, 403-9, 403-10'!A1" display="Clique para acessar" xr:uid="{BEB33F2A-C44E-C94E-906F-3409AFD114A4}"/>
    <hyperlink ref="H99:M102" location="'404-1, 404-2, 404-3'!A1" display="Clique para acessar" xr:uid="{623341BE-1315-D644-B232-77C0731BC9FE}"/>
    <hyperlink ref="H113:M115" location="'308-1, 414-1'!A1" display="Clique para acessar_x0009__x0009__x0009__x0009__x0009__x0009__x0009__x0009_" xr:uid="{ED62A00C-8B93-7B4C-8499-284787FC6108}"/>
    <hyperlink ref="H120:M120" location="'302-1, 302-4, RR-PP-130a.1'!A1" display="Clique para acessar" xr:uid="{59B99A31-55F1-F447-AE0A-3F3DBD7317A1}"/>
    <hyperlink ref="H118:M119" location="'305-1,305-2,305-3, 305-4'!A1" display="Clique para acessar" xr:uid="{CD302458-1E92-704B-97D7-6E35967CD514}"/>
    <hyperlink ref="H121:M122" location="'303-4,303-5,RR-PP 140a.1_140a.2'!A1" display="Clique para acessar" xr:uid="{20C0EAE4-D40E-D542-9366-45A9FEEAA30E}"/>
    <hyperlink ref="H124:M124" location="'204-1, RR-PP 430a.1_430a.2'!A1" display="Clique para acessar" xr:uid="{34872A0F-F1EB-AD47-B818-F75A972E77EF}"/>
    <hyperlink ref="H123:M123" location="'204-1, RR-PP 430a.1_430a.2'!A1" display="Clique para acessar" xr:uid="{3ECDB2DF-07E4-BC4A-BAC6-FC360D721DF7}"/>
    <hyperlink ref="H107:M110" location="'408-1, 409-1'!A1" display="Clique para acessar" xr:uid="{EFC73804-E68E-45B5-A0B6-F4A9E131A52D}"/>
  </hyperlinks>
  <pageMargins left="0.7" right="0.7" top="0.75" bottom="0.75" header="0.3" footer="0.3"/>
  <pageSetup paperSize="9" orientation="portrait" horizontalDpi="0" verticalDpi="0"/>
  <headerFooter scaleWithDoc="0" alignWithMargins="0"/>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BD7040-FDD0-C74E-A20A-5B4ED342037D}">
  <sheetPr codeName="Planilha21"/>
  <dimension ref="A1:AG109"/>
  <sheetViews>
    <sheetView showGridLines="0" showRowColHeaders="0" topLeftCell="B1" zoomScaleNormal="100" workbookViewId="0">
      <selection activeCell="B105" sqref="B105"/>
      <extLst>
        <ext xmlns:xlsdti="http://schemas.microsoft.com/office/spreadsheetml/2023/showDataTypeIcons" uri="{77bfe23e-c014-4d31-8a63-9c772dbf06b6}">
          <xlsdti:showDataTypeIcons visible="0"/>
        </ext>
      </extLst>
    </sheetView>
  </sheetViews>
  <sheetFormatPr defaultColWidth="10.83203125" defaultRowHeight="15.5" x14ac:dyDescent="0.35"/>
  <cols>
    <col min="1" max="2" width="10.83203125" style="8"/>
    <col min="3" max="18" width="10.83203125" style="9"/>
    <col min="19" max="33" width="10.83203125" style="8"/>
    <col min="34" max="16384" width="10.83203125" style="9"/>
  </cols>
  <sheetData>
    <row r="1" spans="3:18" x14ac:dyDescent="0.35">
      <c r="C1" s="8"/>
      <c r="D1" s="8"/>
      <c r="E1" s="8"/>
      <c r="F1" s="8"/>
      <c r="G1" s="8"/>
      <c r="H1" s="8"/>
      <c r="I1" s="8"/>
      <c r="J1" s="8"/>
      <c r="K1" s="8"/>
      <c r="L1" s="8"/>
      <c r="M1" s="8"/>
      <c r="N1" s="8"/>
      <c r="O1" s="8"/>
      <c r="P1" s="8"/>
      <c r="Q1" s="8"/>
      <c r="R1" s="8"/>
    </row>
    <row r="2" spans="3:18" x14ac:dyDescent="0.35">
      <c r="C2" s="8"/>
      <c r="D2" s="8"/>
      <c r="E2" s="8"/>
      <c r="F2" s="8"/>
      <c r="G2" s="8"/>
      <c r="H2" s="8"/>
      <c r="I2" s="8"/>
      <c r="J2" s="8"/>
      <c r="K2" s="8"/>
      <c r="L2" s="8"/>
      <c r="M2" s="8"/>
      <c r="N2" s="8"/>
      <c r="O2" s="8"/>
      <c r="P2" s="8"/>
      <c r="Q2" s="8"/>
      <c r="R2" s="8"/>
    </row>
    <row r="3" spans="3:18" x14ac:dyDescent="0.35">
      <c r="C3" s="8"/>
      <c r="D3" s="8"/>
      <c r="E3" s="8"/>
      <c r="F3" s="8"/>
      <c r="G3" s="8"/>
      <c r="H3" s="8"/>
      <c r="I3" s="8"/>
      <c r="J3" s="8"/>
      <c r="K3" s="8"/>
      <c r="L3" s="8"/>
      <c r="M3" s="8"/>
      <c r="N3" s="8"/>
      <c r="O3" s="8"/>
      <c r="P3" s="8"/>
      <c r="Q3" s="8"/>
      <c r="R3" s="8"/>
    </row>
    <row r="4" spans="3:18" x14ac:dyDescent="0.35">
      <c r="C4" s="8"/>
      <c r="D4" s="8"/>
      <c r="E4" s="8"/>
      <c r="F4" s="8"/>
      <c r="G4" s="8"/>
      <c r="H4" s="8"/>
      <c r="I4" s="8"/>
      <c r="J4" s="8"/>
      <c r="K4" s="8"/>
      <c r="L4" s="8"/>
      <c r="M4" s="8"/>
      <c r="N4" s="8"/>
      <c r="O4" s="8"/>
      <c r="P4" s="8"/>
      <c r="Q4" s="8"/>
      <c r="R4" s="8"/>
    </row>
    <row r="5" spans="3:18" x14ac:dyDescent="0.35">
      <c r="C5" s="8"/>
      <c r="D5" s="8"/>
      <c r="E5" s="8"/>
      <c r="F5" s="8"/>
      <c r="G5" s="8"/>
      <c r="H5" s="8"/>
      <c r="I5" s="8"/>
      <c r="J5" s="8"/>
      <c r="K5" s="8"/>
      <c r="L5" s="8"/>
      <c r="M5" s="8"/>
      <c r="N5" s="8"/>
      <c r="O5" s="8"/>
      <c r="P5" s="8"/>
      <c r="Q5" s="8"/>
      <c r="R5" s="8"/>
    </row>
    <row r="6" spans="3:18" x14ac:dyDescent="0.35">
      <c r="C6" s="223" t="s">
        <v>407</v>
      </c>
      <c r="D6" s="223"/>
      <c r="E6" s="7" t="s">
        <v>0</v>
      </c>
      <c r="F6" s="7"/>
      <c r="G6" s="7"/>
      <c r="H6" s="7"/>
      <c r="I6" s="7"/>
      <c r="J6" s="7"/>
      <c r="K6" s="7"/>
      <c r="L6" s="7"/>
      <c r="M6" s="7"/>
      <c r="N6" s="7"/>
      <c r="O6" s="7"/>
      <c r="P6" s="7"/>
      <c r="Q6" s="7"/>
      <c r="R6" s="7"/>
    </row>
    <row r="7" spans="3:18" x14ac:dyDescent="0.35">
      <c r="C7" s="223"/>
      <c r="D7" s="223"/>
      <c r="E7" s="7"/>
      <c r="F7" s="7"/>
      <c r="G7" s="7"/>
      <c r="H7" s="7"/>
      <c r="I7" s="7"/>
      <c r="J7" s="7"/>
      <c r="K7" s="7"/>
      <c r="L7" s="7"/>
      <c r="M7" s="7"/>
      <c r="N7" s="7"/>
      <c r="O7" s="7"/>
      <c r="P7" s="7"/>
      <c r="Q7" s="7"/>
      <c r="R7" s="7"/>
    </row>
    <row r="8" spans="3:18" ht="16" customHeight="1" x14ac:dyDescent="0.35">
      <c r="C8" s="224" t="s">
        <v>102</v>
      </c>
      <c r="D8" s="224"/>
      <c r="E8" s="224"/>
      <c r="F8" s="224"/>
      <c r="G8" s="224"/>
      <c r="H8" s="224"/>
      <c r="I8" s="224"/>
      <c r="J8" s="224"/>
      <c r="K8" s="224"/>
      <c r="L8" s="224"/>
      <c r="M8" s="224"/>
      <c r="N8" s="224"/>
      <c r="O8" s="224"/>
      <c r="P8" s="224"/>
      <c r="Q8" s="7"/>
      <c r="R8" s="7"/>
    </row>
    <row r="9" spans="3:18" ht="16" customHeight="1" x14ac:dyDescent="0.35">
      <c r="C9" s="224"/>
      <c r="D9" s="224"/>
      <c r="E9" s="224"/>
      <c r="F9" s="224"/>
      <c r="G9" s="224"/>
      <c r="H9" s="224"/>
      <c r="I9" s="224"/>
      <c r="J9" s="224"/>
      <c r="K9" s="224"/>
      <c r="L9" s="224"/>
      <c r="M9" s="224"/>
      <c r="N9" s="224"/>
      <c r="O9" s="224"/>
      <c r="P9" s="224"/>
      <c r="Q9" s="7"/>
      <c r="R9" s="7"/>
    </row>
    <row r="10" spans="3:18" ht="17.149999999999999" customHeight="1" x14ac:dyDescent="0.35">
      <c r="C10" s="91"/>
      <c r="D10" s="91"/>
      <c r="E10" s="91"/>
      <c r="F10" s="91"/>
      <c r="G10" s="91"/>
      <c r="H10" s="91"/>
      <c r="I10" s="91"/>
      <c r="J10" s="91"/>
      <c r="K10" s="91"/>
      <c r="L10" s="91"/>
      <c r="M10" s="91"/>
      <c r="N10" s="91"/>
      <c r="O10" s="91"/>
      <c r="P10" s="91"/>
      <c r="Q10" s="91"/>
      <c r="R10" s="91"/>
    </row>
    <row r="11" spans="3:18" ht="16" customHeight="1" x14ac:dyDescent="0.35">
      <c r="C11" s="221" t="s">
        <v>408</v>
      </c>
      <c r="D11" s="221"/>
      <c r="E11" s="221"/>
      <c r="F11" s="221"/>
      <c r="G11" s="221"/>
      <c r="H11" s="221"/>
      <c r="I11" s="221"/>
      <c r="J11" s="221"/>
      <c r="K11" s="221"/>
      <c r="L11" s="221"/>
      <c r="M11" s="221"/>
      <c r="N11" s="221"/>
      <c r="O11" s="221"/>
      <c r="P11" s="221"/>
      <c r="Q11" s="221"/>
      <c r="R11" s="221"/>
    </row>
    <row r="12" spans="3:18" ht="16" customHeight="1" x14ac:dyDescent="0.35">
      <c r="C12" s="221"/>
      <c r="D12" s="221"/>
      <c r="E12" s="221"/>
      <c r="F12" s="221"/>
      <c r="G12" s="221"/>
      <c r="H12" s="221"/>
      <c r="I12" s="221"/>
      <c r="J12" s="221"/>
      <c r="K12" s="221"/>
      <c r="L12" s="221"/>
      <c r="M12" s="221"/>
      <c r="N12" s="221"/>
      <c r="O12" s="221"/>
      <c r="P12" s="221"/>
      <c r="Q12" s="221"/>
      <c r="R12" s="221"/>
    </row>
    <row r="13" spans="3:18" ht="17.149999999999999" customHeight="1" x14ac:dyDescent="0.35">
      <c r="C13" s="221"/>
      <c r="D13" s="221"/>
      <c r="E13" s="221"/>
      <c r="F13" s="221"/>
      <c r="G13" s="221"/>
      <c r="H13" s="221"/>
      <c r="I13" s="221"/>
      <c r="J13" s="221"/>
      <c r="K13" s="221"/>
      <c r="L13" s="221"/>
      <c r="M13" s="221"/>
      <c r="N13" s="221"/>
      <c r="O13" s="221"/>
      <c r="P13" s="221"/>
      <c r="Q13" s="221"/>
      <c r="R13" s="221"/>
    </row>
    <row r="14" spans="3:18" ht="17.149999999999999" customHeight="1" x14ac:dyDescent="0.35">
      <c r="C14" s="221"/>
      <c r="D14" s="221"/>
      <c r="E14" s="221"/>
      <c r="F14" s="221"/>
      <c r="G14" s="221"/>
      <c r="H14" s="221"/>
      <c r="I14" s="221"/>
      <c r="J14" s="221"/>
      <c r="K14" s="221"/>
      <c r="L14" s="221"/>
      <c r="M14" s="221"/>
      <c r="N14" s="221"/>
      <c r="O14" s="221"/>
      <c r="P14" s="221"/>
      <c r="Q14" s="221"/>
      <c r="R14" s="221"/>
    </row>
    <row r="15" spans="3:18" ht="17.149999999999999" customHeight="1" x14ac:dyDescent="0.35">
      <c r="C15" s="221"/>
      <c r="D15" s="221"/>
      <c r="E15" s="221"/>
      <c r="F15" s="221"/>
      <c r="G15" s="221"/>
      <c r="H15" s="221"/>
      <c r="I15" s="221"/>
      <c r="J15" s="221"/>
      <c r="K15" s="221"/>
      <c r="L15" s="221"/>
      <c r="M15" s="221"/>
      <c r="N15" s="221"/>
      <c r="O15" s="221"/>
      <c r="P15" s="221"/>
      <c r="Q15" s="221"/>
      <c r="R15" s="221"/>
    </row>
    <row r="16" spans="3:18" ht="17.149999999999999" customHeight="1" x14ac:dyDescent="0.35">
      <c r="C16" s="221"/>
      <c r="D16" s="221"/>
      <c r="E16" s="221"/>
      <c r="F16" s="221"/>
      <c r="G16" s="221"/>
      <c r="H16" s="221"/>
      <c r="I16" s="221"/>
      <c r="J16" s="221"/>
      <c r="K16" s="221"/>
      <c r="L16" s="221"/>
      <c r="M16" s="221"/>
      <c r="N16" s="221"/>
      <c r="O16" s="221"/>
      <c r="P16" s="221"/>
      <c r="Q16" s="221"/>
      <c r="R16" s="221"/>
    </row>
    <row r="17" spans="3:18" ht="17.149999999999999" customHeight="1" x14ac:dyDescent="0.35">
      <c r="C17" s="221"/>
      <c r="D17" s="221"/>
      <c r="E17" s="221"/>
      <c r="F17" s="221"/>
      <c r="G17" s="221"/>
      <c r="H17" s="221"/>
      <c r="I17" s="221"/>
      <c r="J17" s="221"/>
      <c r="K17" s="221"/>
      <c r="L17" s="221"/>
      <c r="M17" s="221"/>
      <c r="N17" s="221"/>
      <c r="O17" s="221"/>
      <c r="P17" s="221"/>
      <c r="Q17" s="221"/>
      <c r="R17" s="221"/>
    </row>
    <row r="18" spans="3:18" ht="17.149999999999999" customHeight="1" x14ac:dyDescent="0.35">
      <c r="C18" s="221"/>
      <c r="D18" s="221"/>
      <c r="E18" s="221"/>
      <c r="F18" s="221"/>
      <c r="G18" s="221"/>
      <c r="H18" s="221"/>
      <c r="I18" s="221"/>
      <c r="J18" s="221"/>
      <c r="K18" s="221"/>
      <c r="L18" s="221"/>
      <c r="M18" s="221"/>
      <c r="N18" s="221"/>
      <c r="O18" s="221"/>
      <c r="P18" s="221"/>
      <c r="Q18" s="221"/>
      <c r="R18" s="221"/>
    </row>
    <row r="19" spans="3:18" ht="17.149999999999999" customHeight="1" x14ac:dyDescent="0.35">
      <c r="C19" s="221"/>
      <c r="D19" s="221"/>
      <c r="E19" s="221"/>
      <c r="F19" s="221"/>
      <c r="G19" s="221"/>
      <c r="H19" s="221"/>
      <c r="I19" s="221"/>
      <c r="J19" s="221"/>
      <c r="K19" s="221"/>
      <c r="L19" s="221"/>
      <c r="M19" s="221"/>
      <c r="N19" s="221"/>
      <c r="O19" s="221"/>
      <c r="P19" s="221"/>
      <c r="Q19" s="221"/>
      <c r="R19" s="221"/>
    </row>
    <row r="20" spans="3:18" ht="17.149999999999999" customHeight="1" x14ac:dyDescent="0.35">
      <c r="C20" s="221"/>
      <c r="D20" s="221"/>
      <c r="E20" s="221"/>
      <c r="F20" s="221"/>
      <c r="G20" s="221"/>
      <c r="H20" s="221"/>
      <c r="I20" s="221"/>
      <c r="J20" s="221"/>
      <c r="K20" s="221"/>
      <c r="L20" s="221"/>
      <c r="M20" s="221"/>
      <c r="N20" s="221"/>
      <c r="O20" s="221"/>
      <c r="P20" s="221"/>
      <c r="Q20" s="221"/>
      <c r="R20" s="221"/>
    </row>
    <row r="21" spans="3:18" ht="17.149999999999999" customHeight="1" x14ac:dyDescent="0.35">
      <c r="C21" s="221"/>
      <c r="D21" s="221"/>
      <c r="E21" s="221"/>
      <c r="F21" s="221"/>
      <c r="G21" s="221"/>
      <c r="H21" s="221"/>
      <c r="I21" s="221"/>
      <c r="J21" s="221"/>
      <c r="K21" s="221"/>
      <c r="L21" s="221"/>
      <c r="M21" s="221"/>
      <c r="N21" s="221"/>
      <c r="O21" s="221"/>
      <c r="P21" s="221"/>
      <c r="Q21" s="221"/>
      <c r="R21" s="221"/>
    </row>
    <row r="22" spans="3:18" ht="16" customHeight="1" x14ac:dyDescent="0.35">
      <c r="C22" s="221"/>
      <c r="D22" s="221"/>
      <c r="E22" s="221"/>
      <c r="F22" s="221"/>
      <c r="G22" s="221"/>
      <c r="H22" s="221"/>
      <c r="I22" s="221"/>
      <c r="J22" s="221"/>
      <c r="K22" s="221"/>
      <c r="L22" s="221"/>
      <c r="M22" s="221"/>
      <c r="N22" s="221"/>
      <c r="O22" s="221"/>
      <c r="P22" s="221"/>
      <c r="Q22" s="221"/>
      <c r="R22" s="221"/>
    </row>
    <row r="23" spans="3:18" ht="16" customHeight="1" x14ac:dyDescent="0.35">
      <c r="C23" s="221"/>
      <c r="D23" s="221"/>
      <c r="E23" s="221"/>
      <c r="F23" s="221"/>
      <c r="G23" s="221"/>
      <c r="H23" s="221"/>
      <c r="I23" s="221"/>
      <c r="J23" s="221"/>
      <c r="K23" s="221"/>
      <c r="L23" s="221"/>
      <c r="M23" s="221"/>
      <c r="N23" s="221"/>
      <c r="O23" s="221"/>
      <c r="P23" s="221"/>
      <c r="Q23" s="221"/>
      <c r="R23" s="221"/>
    </row>
    <row r="24" spans="3:18" ht="16" customHeight="1" x14ac:dyDescent="0.35">
      <c r="C24" s="92"/>
      <c r="D24" s="92"/>
      <c r="E24" s="92"/>
      <c r="F24" s="91"/>
      <c r="G24" s="91"/>
      <c r="H24" s="92"/>
      <c r="I24" s="91"/>
      <c r="J24" s="91"/>
      <c r="K24" s="91"/>
      <c r="L24" s="91"/>
      <c r="M24" s="91"/>
      <c r="N24" s="91"/>
      <c r="O24" s="91"/>
      <c r="P24" s="91"/>
      <c r="Q24" s="91"/>
      <c r="R24" s="91"/>
    </row>
    <row r="25" spans="3:18" ht="16" customHeight="1" x14ac:dyDescent="0.35">
      <c r="C25" s="519" t="s">
        <v>102</v>
      </c>
      <c r="D25" s="520"/>
      <c r="E25" s="521"/>
      <c r="F25" s="87" t="s">
        <v>409</v>
      </c>
      <c r="G25" s="93">
        <v>2023</v>
      </c>
      <c r="H25" s="87">
        <v>2024</v>
      </c>
      <c r="I25" s="87">
        <v>2025</v>
      </c>
      <c r="J25" s="91"/>
      <c r="K25" s="91"/>
      <c r="L25" s="91"/>
      <c r="M25" s="91"/>
      <c r="N25" s="91"/>
      <c r="O25" s="91"/>
      <c r="P25" s="91"/>
      <c r="Q25" s="91"/>
      <c r="R25" s="91"/>
    </row>
    <row r="26" spans="3:18" ht="16" customHeight="1" x14ac:dyDescent="0.35">
      <c r="C26" s="522" t="s">
        <v>410</v>
      </c>
      <c r="D26" s="523"/>
      <c r="E26" s="524"/>
      <c r="F26" s="94" t="s">
        <v>411</v>
      </c>
      <c r="G26" s="95">
        <v>35.15</v>
      </c>
      <c r="H26" s="95">
        <v>30.67</v>
      </c>
      <c r="I26" s="95">
        <v>21.59</v>
      </c>
      <c r="J26" s="91"/>
      <c r="K26" s="91"/>
      <c r="L26" s="91"/>
      <c r="M26" s="91"/>
      <c r="N26" s="91"/>
      <c r="O26" s="91"/>
      <c r="P26" s="91"/>
      <c r="Q26" s="91"/>
      <c r="R26" s="91"/>
    </row>
    <row r="27" spans="3:18" ht="16" customHeight="1" x14ac:dyDescent="0.35">
      <c r="C27" s="516" t="s">
        <v>412</v>
      </c>
      <c r="D27" s="517"/>
      <c r="E27" s="518"/>
      <c r="F27" s="39" t="s">
        <v>413</v>
      </c>
      <c r="G27" s="86">
        <v>32</v>
      </c>
      <c r="H27" s="86">
        <v>27</v>
      </c>
      <c r="I27" s="86">
        <v>19.100000000000001</v>
      </c>
      <c r="J27" s="91"/>
      <c r="K27" s="91"/>
      <c r="L27" s="91"/>
      <c r="M27" s="91"/>
      <c r="N27" s="91"/>
      <c r="O27" s="91"/>
      <c r="P27" s="91"/>
      <c r="Q27" s="91"/>
      <c r="R27" s="91"/>
    </row>
    <row r="28" spans="3:18" ht="16" customHeight="1" x14ac:dyDescent="0.35">
      <c r="C28" s="516" t="s">
        <v>414</v>
      </c>
      <c r="D28" s="517"/>
      <c r="E28" s="518"/>
      <c r="F28" s="39" t="s">
        <v>413</v>
      </c>
      <c r="G28" s="86">
        <v>3</v>
      </c>
      <c r="H28" s="86">
        <v>3.5</v>
      </c>
      <c r="I28" s="86">
        <v>2.33</v>
      </c>
      <c r="J28" s="91"/>
      <c r="K28" s="91"/>
      <c r="L28" s="91"/>
      <c r="M28" s="91"/>
      <c r="N28" s="91"/>
      <c r="O28" s="91"/>
      <c r="P28" s="91"/>
      <c r="Q28" s="91"/>
      <c r="R28" s="91"/>
    </row>
    <row r="29" spans="3:18" ht="16" customHeight="1" x14ac:dyDescent="0.35">
      <c r="C29" s="516" t="s">
        <v>415</v>
      </c>
      <c r="D29" s="517"/>
      <c r="E29" s="518"/>
      <c r="F29" s="39" t="s">
        <v>413</v>
      </c>
      <c r="G29" s="86">
        <v>0</v>
      </c>
      <c r="H29" s="86">
        <v>0</v>
      </c>
      <c r="I29" s="86">
        <v>0</v>
      </c>
      <c r="J29" s="91"/>
      <c r="K29" s="91"/>
      <c r="L29" s="91"/>
      <c r="M29" s="91"/>
      <c r="N29" s="91"/>
      <c r="O29" s="91"/>
      <c r="P29" s="91"/>
      <c r="Q29" s="91"/>
      <c r="R29" s="91"/>
    </row>
    <row r="30" spans="3:18" ht="16" customHeight="1" x14ac:dyDescent="0.35">
      <c r="C30" s="516" t="s">
        <v>416</v>
      </c>
      <c r="D30" s="517"/>
      <c r="E30" s="518"/>
      <c r="F30" s="39" t="s">
        <v>413</v>
      </c>
      <c r="G30" s="86">
        <v>0.15</v>
      </c>
      <c r="H30" s="86">
        <v>0.17</v>
      </c>
      <c r="I30" s="86">
        <v>0.16</v>
      </c>
      <c r="J30" s="91"/>
      <c r="K30" s="91"/>
      <c r="L30" s="91"/>
      <c r="M30" s="91"/>
      <c r="N30" s="91"/>
      <c r="O30" s="91"/>
      <c r="P30" s="91"/>
      <c r="Q30" s="91"/>
      <c r="R30" s="91"/>
    </row>
    <row r="31" spans="3:18" ht="16" customHeight="1" x14ac:dyDescent="0.35">
      <c r="C31" s="91"/>
      <c r="D31" s="91"/>
      <c r="E31" s="91"/>
      <c r="F31" s="91"/>
      <c r="G31" s="91"/>
      <c r="H31" s="91"/>
      <c r="I31" s="91"/>
      <c r="J31" s="91"/>
      <c r="K31" s="91"/>
      <c r="L31" s="91"/>
      <c r="M31" s="91"/>
      <c r="N31" s="91"/>
      <c r="O31" s="91"/>
      <c r="P31" s="91"/>
      <c r="Q31" s="91"/>
      <c r="R31" s="91"/>
    </row>
    <row r="32" spans="3:18" ht="16" customHeight="1" x14ac:dyDescent="0.35">
      <c r="C32" s="91"/>
      <c r="D32" s="91"/>
      <c r="E32" s="91"/>
      <c r="F32" s="91"/>
      <c r="G32" s="91"/>
      <c r="H32" s="91"/>
      <c r="I32" s="91"/>
      <c r="J32" s="91"/>
      <c r="K32" s="91"/>
      <c r="L32" s="91"/>
      <c r="M32" s="91"/>
      <c r="N32" s="91"/>
      <c r="O32" s="91"/>
      <c r="P32" s="91"/>
      <c r="Q32" s="91"/>
      <c r="R32" s="91"/>
    </row>
    <row r="33" spans="3:18" ht="16" customHeight="1" x14ac:dyDescent="0.35">
      <c r="C33" s="463" t="s">
        <v>417</v>
      </c>
      <c r="D33" s="463"/>
      <c r="E33" s="463"/>
      <c r="F33" s="463"/>
      <c r="G33" s="463"/>
      <c r="H33" s="7"/>
      <c r="I33" s="7"/>
      <c r="J33" s="7"/>
      <c r="K33" s="7"/>
      <c r="L33" s="7"/>
      <c r="M33" s="7"/>
      <c r="N33" s="7"/>
      <c r="O33" s="7"/>
      <c r="P33" s="7"/>
      <c r="Q33" s="7"/>
      <c r="R33" s="7"/>
    </row>
    <row r="34" spans="3:18" ht="16" customHeight="1" x14ac:dyDescent="0.35">
      <c r="C34" s="463"/>
      <c r="D34" s="463"/>
      <c r="E34" s="463"/>
      <c r="F34" s="463"/>
      <c r="G34" s="463"/>
      <c r="H34" s="7"/>
      <c r="I34" s="7"/>
      <c r="J34" s="7"/>
      <c r="K34" s="7"/>
      <c r="L34" s="7"/>
      <c r="M34" s="7"/>
      <c r="N34" s="7"/>
      <c r="O34" s="7"/>
      <c r="P34" s="7"/>
      <c r="Q34" s="7"/>
      <c r="R34" s="7"/>
    </row>
    <row r="35" spans="3:18" ht="16" customHeight="1" x14ac:dyDescent="0.35">
      <c r="C35" s="224" t="s">
        <v>104</v>
      </c>
      <c r="D35" s="224"/>
      <c r="E35" s="224"/>
      <c r="F35" s="224"/>
      <c r="G35" s="224"/>
      <c r="H35" s="224"/>
      <c r="I35" s="224"/>
      <c r="J35" s="224"/>
      <c r="K35" s="224"/>
      <c r="L35" s="224"/>
      <c r="M35" s="224"/>
      <c r="N35" s="224"/>
      <c r="O35" s="224"/>
      <c r="P35" s="224"/>
      <c r="Q35" s="7"/>
      <c r="R35" s="7"/>
    </row>
    <row r="36" spans="3:18" ht="16" customHeight="1" x14ac:dyDescent="0.35">
      <c r="C36" s="224"/>
      <c r="D36" s="224"/>
      <c r="E36" s="224"/>
      <c r="F36" s="224"/>
      <c r="G36" s="224"/>
      <c r="H36" s="224"/>
      <c r="I36" s="224"/>
      <c r="J36" s="224"/>
      <c r="K36" s="224"/>
      <c r="L36" s="224"/>
      <c r="M36" s="224"/>
      <c r="N36" s="224"/>
      <c r="O36" s="224"/>
      <c r="P36" s="224"/>
      <c r="Q36" s="7"/>
      <c r="R36" s="7"/>
    </row>
    <row r="37" spans="3:18" ht="16" customHeight="1" x14ac:dyDescent="0.35">
      <c r="C37" s="91"/>
      <c r="D37" s="91"/>
      <c r="E37" s="91"/>
      <c r="F37" s="91"/>
      <c r="G37" s="91"/>
      <c r="H37" s="91"/>
      <c r="I37" s="91"/>
      <c r="J37" s="91"/>
      <c r="K37" s="91"/>
      <c r="L37" s="91"/>
      <c r="M37" s="91"/>
      <c r="N37" s="91"/>
      <c r="O37" s="91"/>
      <c r="P37" s="91"/>
      <c r="Q37" s="91"/>
      <c r="R37" s="91"/>
    </row>
    <row r="38" spans="3:18" ht="16" customHeight="1" x14ac:dyDescent="0.35">
      <c r="C38" s="416" t="s">
        <v>418</v>
      </c>
      <c r="D38" s="416"/>
      <c r="E38" s="416"/>
      <c r="F38" s="416"/>
      <c r="G38" s="416"/>
      <c r="H38" s="416"/>
      <c r="I38" s="416"/>
      <c r="J38" s="416"/>
      <c r="K38" s="416"/>
      <c r="L38" s="416"/>
      <c r="M38" s="416"/>
      <c r="N38" s="416"/>
      <c r="O38" s="416"/>
      <c r="P38" s="416"/>
      <c r="Q38" s="416"/>
      <c r="R38" s="416"/>
    </row>
    <row r="39" spans="3:18" ht="16" customHeight="1" x14ac:dyDescent="0.35">
      <c r="C39" s="416"/>
      <c r="D39" s="416"/>
      <c r="E39" s="416"/>
      <c r="F39" s="416"/>
      <c r="G39" s="416"/>
      <c r="H39" s="416"/>
      <c r="I39" s="416"/>
      <c r="J39" s="416"/>
      <c r="K39" s="416"/>
      <c r="L39" s="416"/>
      <c r="M39" s="416"/>
      <c r="N39" s="416"/>
      <c r="O39" s="416"/>
      <c r="P39" s="416"/>
      <c r="Q39" s="416"/>
      <c r="R39" s="416"/>
    </row>
    <row r="40" spans="3:18" ht="16" customHeight="1" x14ac:dyDescent="0.35">
      <c r="C40" s="416"/>
      <c r="D40" s="416"/>
      <c r="E40" s="416"/>
      <c r="F40" s="416"/>
      <c r="G40" s="416"/>
      <c r="H40" s="416"/>
      <c r="I40" s="416"/>
      <c r="J40" s="416"/>
      <c r="K40" s="416"/>
      <c r="L40" s="416"/>
      <c r="M40" s="416"/>
      <c r="N40" s="416"/>
      <c r="O40" s="416"/>
      <c r="P40" s="416"/>
      <c r="Q40" s="416"/>
      <c r="R40" s="416"/>
    </row>
    <row r="41" spans="3:18" ht="16" customHeight="1" x14ac:dyDescent="0.35">
      <c r="C41" s="416"/>
      <c r="D41" s="416"/>
      <c r="E41" s="416"/>
      <c r="F41" s="416"/>
      <c r="G41" s="416"/>
      <c r="H41" s="416"/>
      <c r="I41" s="416"/>
      <c r="J41" s="416"/>
      <c r="K41" s="416"/>
      <c r="L41" s="416"/>
      <c r="M41" s="416"/>
      <c r="N41" s="416"/>
      <c r="O41" s="416"/>
      <c r="P41" s="416"/>
      <c r="Q41" s="416"/>
      <c r="R41" s="416"/>
    </row>
    <row r="42" spans="3:18" ht="16" customHeight="1" x14ac:dyDescent="0.35">
      <c r="C42" s="416"/>
      <c r="D42" s="416"/>
      <c r="E42" s="416"/>
      <c r="F42" s="416"/>
      <c r="G42" s="416"/>
      <c r="H42" s="416"/>
      <c r="I42" s="416"/>
      <c r="J42" s="416"/>
      <c r="K42" s="416"/>
      <c r="L42" s="416"/>
      <c r="M42" s="416"/>
      <c r="N42" s="416"/>
      <c r="O42" s="416"/>
      <c r="P42" s="416"/>
      <c r="Q42" s="416"/>
      <c r="R42" s="416"/>
    </row>
    <row r="43" spans="3:18" ht="16" customHeight="1" x14ac:dyDescent="0.35">
      <c r="C43" s="416"/>
      <c r="D43" s="416"/>
      <c r="E43" s="416"/>
      <c r="F43" s="416"/>
      <c r="G43" s="416"/>
      <c r="H43" s="416"/>
      <c r="I43" s="416"/>
      <c r="J43" s="416"/>
      <c r="K43" s="416"/>
      <c r="L43" s="416"/>
      <c r="M43" s="416"/>
      <c r="N43" s="416"/>
      <c r="O43" s="416"/>
      <c r="P43" s="416"/>
      <c r="Q43" s="416"/>
      <c r="R43" s="416"/>
    </row>
    <row r="44" spans="3:18" ht="16" customHeight="1" x14ac:dyDescent="0.35">
      <c r="C44" s="416"/>
      <c r="D44" s="416"/>
      <c r="E44" s="416"/>
      <c r="F44" s="416"/>
      <c r="G44" s="416"/>
      <c r="H44" s="416"/>
      <c r="I44" s="416"/>
      <c r="J44" s="416"/>
      <c r="K44" s="416"/>
      <c r="L44" s="416"/>
      <c r="M44" s="416"/>
      <c r="N44" s="416"/>
      <c r="O44" s="416"/>
      <c r="P44" s="416"/>
      <c r="Q44" s="416"/>
      <c r="R44" s="416"/>
    </row>
    <row r="45" spans="3:18" ht="16" customHeight="1" x14ac:dyDescent="0.35">
      <c r="C45" s="416"/>
      <c r="D45" s="416"/>
      <c r="E45" s="416"/>
      <c r="F45" s="416"/>
      <c r="G45" s="416"/>
      <c r="H45" s="416"/>
      <c r="I45" s="416"/>
      <c r="J45" s="416"/>
      <c r="K45" s="416"/>
      <c r="L45" s="416"/>
      <c r="M45" s="416"/>
      <c r="N45" s="416"/>
      <c r="O45" s="416"/>
      <c r="P45" s="416"/>
      <c r="Q45" s="416"/>
      <c r="R45" s="416"/>
    </row>
    <row r="46" spans="3:18" ht="17.149999999999999" customHeight="1" x14ac:dyDescent="0.35">
      <c r="C46" s="91"/>
      <c r="D46" s="91"/>
      <c r="E46" s="91"/>
      <c r="F46" s="91"/>
      <c r="G46" s="91"/>
      <c r="H46" s="91"/>
      <c r="I46" s="91"/>
      <c r="J46" s="91"/>
      <c r="K46" s="91"/>
      <c r="L46" s="91"/>
      <c r="M46" s="91"/>
      <c r="N46" s="91"/>
      <c r="O46" s="91"/>
      <c r="P46" s="91"/>
      <c r="Q46" s="91"/>
      <c r="R46" s="91"/>
    </row>
    <row r="47" spans="3:18" ht="16" customHeight="1" x14ac:dyDescent="0.35">
      <c r="C47" s="513" t="s">
        <v>104</v>
      </c>
      <c r="D47" s="514"/>
      <c r="E47" s="514"/>
      <c r="F47" s="515"/>
      <c r="G47" s="87" t="s">
        <v>409</v>
      </c>
      <c r="H47" s="93">
        <v>2023</v>
      </c>
      <c r="I47" s="87">
        <v>2024</v>
      </c>
      <c r="J47" s="87">
        <v>2025</v>
      </c>
      <c r="K47" s="91"/>
      <c r="L47" s="91"/>
      <c r="M47" s="91"/>
      <c r="N47" s="91"/>
      <c r="O47" s="91"/>
      <c r="P47" s="91"/>
      <c r="Q47" s="91"/>
      <c r="R47" s="91"/>
    </row>
    <row r="48" spans="3:18" ht="16" customHeight="1" x14ac:dyDescent="0.35">
      <c r="C48" s="366" t="s">
        <v>419</v>
      </c>
      <c r="D48" s="367"/>
      <c r="E48" s="367"/>
      <c r="F48" s="368"/>
      <c r="G48" s="39" t="s">
        <v>411</v>
      </c>
      <c r="H48" s="96">
        <v>349038.96</v>
      </c>
      <c r="I48" s="96">
        <v>346853.51999999996</v>
      </c>
      <c r="J48" s="96">
        <v>359332.28</v>
      </c>
      <c r="K48" s="91"/>
      <c r="L48" s="91"/>
      <c r="M48" s="91"/>
      <c r="N48" s="91"/>
      <c r="O48" s="91"/>
      <c r="P48" s="91"/>
      <c r="Q48" s="91"/>
      <c r="R48" s="91"/>
    </row>
    <row r="49" spans="3:18" ht="16" customHeight="1" x14ac:dyDescent="0.35">
      <c r="C49" s="366" t="s">
        <v>420</v>
      </c>
      <c r="D49" s="367"/>
      <c r="E49" s="367"/>
      <c r="F49" s="368"/>
      <c r="G49" s="39" t="s">
        <v>411</v>
      </c>
      <c r="H49" s="97" t="s">
        <v>421</v>
      </c>
      <c r="I49" s="97" t="s">
        <v>421</v>
      </c>
      <c r="J49" s="97" t="s">
        <v>421</v>
      </c>
      <c r="K49" s="91"/>
      <c r="L49" s="91"/>
      <c r="M49" s="91"/>
      <c r="N49" s="91"/>
      <c r="O49" s="91"/>
      <c r="P49" s="91"/>
      <c r="Q49" s="91"/>
      <c r="R49" s="91"/>
    </row>
    <row r="50" spans="3:18" ht="16" customHeight="1" x14ac:dyDescent="0.35">
      <c r="C50" s="91"/>
      <c r="D50" s="91"/>
      <c r="E50" s="91"/>
      <c r="F50" s="91"/>
      <c r="G50" s="91"/>
      <c r="H50" s="91"/>
      <c r="I50" s="91"/>
      <c r="J50" s="91"/>
      <c r="K50" s="91"/>
      <c r="L50" s="91"/>
      <c r="M50" s="91"/>
      <c r="N50" s="91"/>
      <c r="O50" s="91"/>
      <c r="P50" s="91"/>
      <c r="Q50" s="91"/>
      <c r="R50" s="91"/>
    </row>
    <row r="51" spans="3:18" ht="16" customHeight="1" x14ac:dyDescent="0.35">
      <c r="C51" s="91"/>
      <c r="D51" s="91"/>
      <c r="E51" s="91"/>
      <c r="F51" s="91"/>
      <c r="G51" s="91"/>
      <c r="H51" s="91"/>
      <c r="I51" s="91"/>
      <c r="J51" s="91"/>
      <c r="K51" s="91"/>
      <c r="L51" s="91"/>
      <c r="M51" s="91"/>
      <c r="N51" s="91"/>
      <c r="O51" s="91"/>
      <c r="P51" s="91"/>
      <c r="Q51" s="91"/>
      <c r="R51" s="91"/>
    </row>
    <row r="52" spans="3:18" ht="16" customHeight="1" x14ac:dyDescent="0.35">
      <c r="C52" s="91"/>
      <c r="D52" s="91"/>
      <c r="E52" s="91"/>
      <c r="F52" s="91"/>
      <c r="G52" s="91"/>
      <c r="H52" s="91"/>
      <c r="I52" s="91"/>
      <c r="J52" s="91"/>
      <c r="K52" s="91"/>
      <c r="L52" s="91"/>
      <c r="M52" s="91"/>
      <c r="N52" s="91"/>
      <c r="O52" s="91"/>
      <c r="P52" s="91"/>
      <c r="Q52" s="91"/>
      <c r="R52" s="91"/>
    </row>
    <row r="53" spans="3:18" ht="16" customHeight="1" x14ac:dyDescent="0.35">
      <c r="C53" s="91"/>
      <c r="D53" s="91"/>
      <c r="E53" s="91"/>
      <c r="F53" s="91"/>
      <c r="G53" s="91"/>
      <c r="H53" s="91"/>
      <c r="I53" s="91"/>
      <c r="J53" s="91"/>
      <c r="K53" s="91"/>
      <c r="L53" s="91"/>
      <c r="M53" s="91"/>
      <c r="N53" s="91"/>
      <c r="O53" s="91"/>
      <c r="P53" s="91"/>
      <c r="Q53" s="91"/>
      <c r="R53" s="91"/>
    </row>
    <row r="54" spans="3:18" ht="16" customHeight="1" x14ac:dyDescent="0.35">
      <c r="C54" s="91"/>
      <c r="D54" s="91"/>
      <c r="E54" s="91"/>
      <c r="F54" s="91"/>
      <c r="G54" s="91"/>
      <c r="H54" s="91"/>
      <c r="I54" s="91"/>
      <c r="J54" s="91"/>
      <c r="K54" s="91"/>
      <c r="L54" s="91"/>
      <c r="M54" s="91"/>
      <c r="N54" s="91"/>
      <c r="O54" s="91"/>
      <c r="P54" s="91"/>
      <c r="Q54" s="91"/>
      <c r="R54" s="91"/>
    </row>
    <row r="55" spans="3:18" ht="17.149999999999999" customHeight="1" x14ac:dyDescent="0.35">
      <c r="C55" s="91"/>
      <c r="D55" s="91"/>
      <c r="E55" s="91"/>
      <c r="F55" s="91"/>
      <c r="G55" s="91"/>
      <c r="H55" s="91"/>
      <c r="I55" s="91"/>
      <c r="J55" s="91"/>
      <c r="K55" s="91"/>
      <c r="L55" s="91"/>
      <c r="M55" s="91"/>
      <c r="N55" s="91"/>
      <c r="O55" s="91"/>
      <c r="P55" s="91"/>
      <c r="Q55" s="91"/>
      <c r="R55" s="91"/>
    </row>
    <row r="56" spans="3:18" ht="16" customHeight="1" x14ac:dyDescent="0.35">
      <c r="C56" s="91"/>
      <c r="D56" s="91"/>
      <c r="E56" s="91"/>
      <c r="F56" s="91"/>
      <c r="G56" s="91"/>
      <c r="H56" s="91"/>
      <c r="I56" s="91"/>
      <c r="J56" s="91"/>
      <c r="K56" s="91"/>
      <c r="L56" s="91"/>
      <c r="M56" s="91"/>
      <c r="N56" s="91"/>
      <c r="O56" s="91"/>
      <c r="P56" s="91"/>
      <c r="Q56" s="91"/>
      <c r="R56" s="91"/>
    </row>
    <row r="57" spans="3:18" ht="16" customHeight="1" x14ac:dyDescent="0.35">
      <c r="C57" s="91"/>
      <c r="D57" s="91"/>
      <c r="E57" s="91"/>
      <c r="F57" s="91"/>
      <c r="G57" s="91"/>
      <c r="H57" s="91"/>
      <c r="I57" s="91"/>
      <c r="J57" s="91"/>
      <c r="K57" s="91"/>
      <c r="L57" s="91"/>
      <c r="M57" s="91"/>
      <c r="N57" s="91"/>
      <c r="O57" s="91"/>
      <c r="P57" s="91"/>
      <c r="Q57" s="91"/>
      <c r="R57" s="91"/>
    </row>
    <row r="58" spans="3:18" ht="16" customHeight="1" x14ac:dyDescent="0.35">
      <c r="C58" s="91"/>
      <c r="D58" s="91"/>
      <c r="E58" s="91"/>
      <c r="F58" s="91"/>
      <c r="G58" s="91"/>
      <c r="H58" s="91"/>
      <c r="I58" s="91"/>
      <c r="J58" s="91"/>
      <c r="K58" s="91"/>
      <c r="L58" s="91"/>
      <c r="M58" s="91"/>
      <c r="N58" s="91"/>
      <c r="O58" s="91"/>
      <c r="P58" s="91"/>
      <c r="Q58" s="91"/>
      <c r="R58" s="91"/>
    </row>
    <row r="59" spans="3:18" ht="16" customHeight="1" x14ac:dyDescent="0.35">
      <c r="C59" s="91"/>
      <c r="D59" s="91"/>
      <c r="E59" s="91"/>
      <c r="F59" s="91"/>
      <c r="G59" s="91"/>
      <c r="H59" s="91"/>
      <c r="I59" s="91"/>
      <c r="J59" s="91"/>
      <c r="K59" s="91"/>
      <c r="L59" s="91"/>
      <c r="M59" s="91"/>
      <c r="N59" s="91"/>
      <c r="O59" s="91"/>
      <c r="P59" s="91"/>
      <c r="Q59" s="91"/>
      <c r="R59" s="91"/>
    </row>
    <row r="60" spans="3:18" ht="16" customHeight="1" x14ac:dyDescent="0.35">
      <c r="C60" s="91"/>
      <c r="D60" s="91"/>
      <c r="E60" s="91"/>
      <c r="F60" s="91"/>
      <c r="G60" s="91"/>
      <c r="H60" s="91"/>
      <c r="I60" s="91"/>
      <c r="J60" s="91"/>
      <c r="K60" s="91"/>
      <c r="L60" s="91"/>
      <c r="M60" s="91"/>
      <c r="N60" s="91"/>
      <c r="O60" s="91"/>
      <c r="P60" s="91"/>
      <c r="Q60" s="91"/>
      <c r="R60" s="91"/>
    </row>
    <row r="61" spans="3:18" ht="16" customHeight="1" x14ac:dyDescent="0.35">
      <c r="C61" s="91"/>
      <c r="D61" s="91"/>
      <c r="E61" s="91"/>
      <c r="F61" s="91"/>
      <c r="G61" s="91"/>
      <c r="H61" s="91"/>
      <c r="I61" s="91"/>
      <c r="J61" s="91"/>
      <c r="K61" s="91"/>
      <c r="L61" s="91"/>
      <c r="M61" s="91"/>
      <c r="N61" s="91"/>
      <c r="O61" s="91"/>
      <c r="P61" s="91"/>
      <c r="Q61" s="91"/>
      <c r="R61" s="91"/>
    </row>
    <row r="62" spans="3:18" ht="16" customHeight="1" x14ac:dyDescent="0.35">
      <c r="C62" s="91"/>
      <c r="D62" s="91"/>
      <c r="E62" s="91"/>
      <c r="F62" s="91"/>
      <c r="G62" s="91"/>
      <c r="H62" s="91"/>
      <c r="I62" s="91"/>
      <c r="J62" s="91"/>
      <c r="K62" s="91"/>
      <c r="L62" s="91"/>
      <c r="M62" s="91"/>
      <c r="N62" s="91"/>
      <c r="O62" s="91"/>
      <c r="P62" s="91"/>
      <c r="Q62" s="91"/>
      <c r="R62" s="91"/>
    </row>
    <row r="63" spans="3:18" ht="16" customHeight="1" x14ac:dyDescent="0.35">
      <c r="C63" s="91"/>
      <c r="D63" s="91"/>
      <c r="E63" s="91"/>
      <c r="F63" s="91"/>
      <c r="G63" s="91"/>
      <c r="H63" s="91"/>
      <c r="I63" s="91"/>
      <c r="J63" s="91"/>
      <c r="K63" s="91"/>
      <c r="L63" s="91"/>
      <c r="M63" s="91"/>
      <c r="N63" s="91"/>
      <c r="O63" s="91"/>
      <c r="P63" s="91"/>
      <c r="Q63" s="91"/>
      <c r="R63" s="91"/>
    </row>
    <row r="64" spans="3:18" ht="16" customHeight="1" x14ac:dyDescent="0.35">
      <c r="C64" s="91"/>
      <c r="D64" s="91"/>
      <c r="E64" s="91"/>
      <c r="F64" s="91"/>
      <c r="G64" s="91"/>
      <c r="H64" s="91"/>
      <c r="I64" s="91"/>
      <c r="J64" s="91"/>
      <c r="K64" s="91"/>
      <c r="L64" s="91"/>
      <c r="M64" s="91"/>
      <c r="N64" s="91"/>
      <c r="O64" s="91"/>
      <c r="P64" s="91"/>
      <c r="Q64" s="91"/>
      <c r="R64" s="91"/>
    </row>
    <row r="65" spans="3:18" ht="16" customHeight="1" x14ac:dyDescent="0.35">
      <c r="C65" s="91"/>
      <c r="D65" s="91"/>
      <c r="E65" s="91"/>
      <c r="F65" s="91"/>
      <c r="G65" s="91"/>
      <c r="H65" s="91"/>
      <c r="I65" s="91"/>
      <c r="J65" s="91"/>
      <c r="K65" s="91"/>
      <c r="L65" s="91"/>
      <c r="M65" s="91"/>
      <c r="N65" s="91"/>
      <c r="O65" s="91"/>
      <c r="P65" s="91"/>
      <c r="Q65" s="91"/>
      <c r="R65" s="91"/>
    </row>
    <row r="66" spans="3:18" ht="17.149999999999999" customHeight="1" x14ac:dyDescent="0.35">
      <c r="C66" s="91"/>
      <c r="D66" s="91"/>
      <c r="E66" s="91"/>
      <c r="F66" s="91"/>
      <c r="G66" s="91"/>
      <c r="H66" s="91"/>
      <c r="I66" s="91"/>
      <c r="J66" s="91"/>
      <c r="K66" s="91"/>
      <c r="L66" s="91"/>
      <c r="M66" s="91"/>
      <c r="N66" s="91"/>
      <c r="O66" s="91"/>
      <c r="P66" s="91"/>
      <c r="Q66" s="91"/>
      <c r="R66" s="91"/>
    </row>
    <row r="67" spans="3:18" ht="16" customHeight="1" x14ac:dyDescent="0.35">
      <c r="C67" s="91"/>
      <c r="D67" s="91"/>
      <c r="E67" s="91"/>
      <c r="F67" s="91"/>
      <c r="G67" s="91"/>
      <c r="H67" s="91"/>
      <c r="I67" s="91"/>
      <c r="J67" s="91"/>
      <c r="K67" s="91"/>
      <c r="L67" s="91"/>
      <c r="M67" s="91"/>
      <c r="N67" s="91"/>
      <c r="O67" s="91"/>
      <c r="P67" s="91"/>
      <c r="Q67" s="91"/>
      <c r="R67" s="91"/>
    </row>
    <row r="68" spans="3:18" ht="16" customHeight="1" x14ac:dyDescent="0.35">
      <c r="C68" s="91"/>
      <c r="D68" s="91"/>
      <c r="E68" s="91"/>
      <c r="F68" s="91"/>
      <c r="G68" s="91"/>
      <c r="H68" s="91"/>
      <c r="I68" s="91"/>
      <c r="J68" s="91"/>
      <c r="K68" s="91"/>
      <c r="L68" s="91"/>
      <c r="M68" s="91"/>
      <c r="N68" s="91"/>
      <c r="O68" s="91"/>
      <c r="P68" s="91"/>
      <c r="Q68" s="91"/>
      <c r="R68" s="91"/>
    </row>
    <row r="69" spans="3:18" ht="16" customHeight="1" x14ac:dyDescent="0.35">
      <c r="C69" s="91"/>
      <c r="D69" s="91"/>
      <c r="E69" s="91"/>
      <c r="F69" s="91"/>
      <c r="G69" s="91"/>
      <c r="H69" s="91"/>
      <c r="I69" s="91"/>
      <c r="J69" s="91"/>
      <c r="K69" s="91"/>
      <c r="L69" s="91"/>
      <c r="M69" s="91"/>
      <c r="N69" s="91"/>
      <c r="O69" s="91"/>
      <c r="P69" s="91"/>
      <c r="Q69" s="91"/>
      <c r="R69" s="91"/>
    </row>
    <row r="70" spans="3:18" ht="16" customHeight="1" x14ac:dyDescent="0.35">
      <c r="C70" s="91"/>
      <c r="D70" s="91"/>
      <c r="E70" s="91"/>
      <c r="F70" s="91"/>
      <c r="G70" s="91"/>
      <c r="H70" s="91"/>
      <c r="I70" s="91"/>
      <c r="J70" s="91"/>
      <c r="K70" s="91"/>
      <c r="L70" s="91"/>
      <c r="M70" s="91"/>
      <c r="N70" s="91"/>
      <c r="O70" s="91"/>
      <c r="P70" s="91"/>
      <c r="Q70" s="91"/>
      <c r="R70" s="91"/>
    </row>
    <row r="71" spans="3:18" ht="16" customHeight="1" x14ac:dyDescent="0.35">
      <c r="C71" s="91"/>
      <c r="D71" s="91"/>
      <c r="E71" s="91"/>
      <c r="F71" s="91"/>
      <c r="G71" s="91"/>
      <c r="H71" s="91"/>
      <c r="I71" s="91"/>
      <c r="J71" s="91"/>
      <c r="K71" s="91"/>
      <c r="L71" s="91"/>
      <c r="M71" s="91"/>
      <c r="N71" s="91"/>
      <c r="O71" s="91"/>
      <c r="P71" s="91"/>
      <c r="Q71" s="91"/>
      <c r="R71" s="91"/>
    </row>
    <row r="72" spans="3:18" ht="16" customHeight="1" x14ac:dyDescent="0.35">
      <c r="C72" s="91"/>
      <c r="D72" s="91"/>
      <c r="E72" s="91"/>
      <c r="F72" s="91"/>
      <c r="G72" s="91"/>
      <c r="H72" s="91"/>
      <c r="I72" s="91"/>
      <c r="J72" s="91"/>
      <c r="K72" s="91"/>
      <c r="L72" s="91"/>
      <c r="M72" s="91"/>
      <c r="N72" s="91"/>
      <c r="O72" s="91"/>
      <c r="P72" s="91"/>
      <c r="Q72" s="91"/>
      <c r="R72" s="91"/>
    </row>
    <row r="73" spans="3:18" ht="16" customHeight="1" x14ac:dyDescent="0.35">
      <c r="C73" s="91"/>
      <c r="D73" s="91"/>
      <c r="E73" s="91"/>
      <c r="F73" s="91"/>
      <c r="G73" s="91"/>
      <c r="H73" s="91"/>
      <c r="I73" s="91"/>
      <c r="J73" s="91"/>
      <c r="K73" s="91"/>
      <c r="L73" s="91"/>
      <c r="M73" s="91"/>
      <c r="N73" s="91"/>
      <c r="O73" s="91"/>
      <c r="P73" s="91"/>
      <c r="Q73" s="91"/>
      <c r="R73" s="91"/>
    </row>
    <row r="74" spans="3:18" ht="16" customHeight="1" x14ac:dyDescent="0.35">
      <c r="C74" s="91"/>
      <c r="D74" s="91"/>
      <c r="E74" s="91"/>
      <c r="F74" s="91"/>
      <c r="G74" s="91"/>
      <c r="H74" s="91"/>
      <c r="I74" s="91"/>
      <c r="J74" s="91"/>
      <c r="K74" s="91"/>
      <c r="L74" s="91"/>
      <c r="M74" s="91"/>
      <c r="N74" s="91"/>
      <c r="O74" s="91"/>
      <c r="P74" s="91"/>
      <c r="Q74" s="91"/>
      <c r="R74" s="91"/>
    </row>
    <row r="75" spans="3:18" ht="16" customHeight="1" x14ac:dyDescent="0.35">
      <c r="C75" s="91"/>
      <c r="D75" s="91"/>
      <c r="E75" s="91"/>
      <c r="F75" s="91"/>
      <c r="G75" s="91"/>
      <c r="H75" s="91"/>
      <c r="I75" s="91"/>
      <c r="J75" s="91"/>
      <c r="K75" s="91"/>
      <c r="L75" s="91"/>
      <c r="M75" s="91"/>
      <c r="N75" s="91"/>
      <c r="O75" s="91"/>
      <c r="P75" s="91"/>
      <c r="Q75" s="91"/>
      <c r="R75" s="91"/>
    </row>
    <row r="76" spans="3:18" ht="16" customHeight="1" x14ac:dyDescent="0.35">
      <c r="C76" s="91"/>
      <c r="D76" s="91"/>
      <c r="E76" s="91"/>
      <c r="F76" s="91"/>
      <c r="G76" s="91"/>
      <c r="H76" s="91"/>
      <c r="I76" s="91"/>
      <c r="J76" s="91"/>
      <c r="K76" s="91"/>
      <c r="L76" s="91"/>
      <c r="M76" s="91"/>
      <c r="N76" s="91"/>
      <c r="O76" s="91"/>
      <c r="P76" s="91"/>
      <c r="Q76" s="91"/>
      <c r="R76" s="91"/>
    </row>
    <row r="77" spans="3:18" ht="16" customHeight="1" x14ac:dyDescent="0.35">
      <c r="C77" s="91"/>
      <c r="D77" s="91"/>
      <c r="E77" s="91"/>
      <c r="F77" s="91"/>
      <c r="G77" s="91"/>
      <c r="H77" s="91"/>
      <c r="I77" s="91"/>
      <c r="J77" s="91"/>
      <c r="K77" s="91"/>
      <c r="L77" s="91"/>
      <c r="M77" s="91"/>
      <c r="N77" s="91"/>
      <c r="O77" s="91"/>
      <c r="P77" s="91"/>
      <c r="Q77" s="91"/>
      <c r="R77" s="91"/>
    </row>
    <row r="78" spans="3:18" ht="16" customHeight="1" x14ac:dyDescent="0.35">
      <c r="C78" s="91"/>
      <c r="D78" s="91"/>
      <c r="E78" s="91"/>
      <c r="F78" s="91"/>
      <c r="G78" s="91"/>
      <c r="H78" s="91"/>
      <c r="I78" s="91"/>
      <c r="J78" s="91"/>
      <c r="K78" s="91"/>
      <c r="L78" s="91"/>
      <c r="M78" s="91"/>
      <c r="N78" s="91"/>
      <c r="O78" s="91"/>
      <c r="P78" s="91"/>
      <c r="Q78" s="91"/>
      <c r="R78" s="91"/>
    </row>
    <row r="79" spans="3:18" ht="16" customHeight="1" x14ac:dyDescent="0.35">
      <c r="C79" s="91"/>
      <c r="D79" s="91"/>
      <c r="E79" s="91"/>
      <c r="F79" s="91"/>
      <c r="G79" s="91"/>
      <c r="H79" s="91"/>
      <c r="I79" s="91"/>
      <c r="J79" s="91"/>
      <c r="K79" s="91"/>
      <c r="L79" s="91"/>
      <c r="M79" s="91"/>
      <c r="N79" s="91"/>
      <c r="O79" s="91"/>
      <c r="P79" s="91"/>
      <c r="Q79" s="91"/>
      <c r="R79" s="91"/>
    </row>
    <row r="80" spans="3:18" ht="16" customHeight="1" x14ac:dyDescent="0.35">
      <c r="C80" s="91"/>
      <c r="D80" s="91"/>
      <c r="E80" s="91"/>
      <c r="F80" s="91"/>
      <c r="G80" s="91"/>
      <c r="H80" s="91"/>
      <c r="I80" s="91"/>
      <c r="J80" s="91"/>
      <c r="K80" s="91"/>
      <c r="L80" s="91"/>
      <c r="M80" s="91"/>
      <c r="N80" s="91"/>
      <c r="O80" s="91"/>
      <c r="P80" s="91"/>
      <c r="Q80" s="91"/>
      <c r="R80" s="91"/>
    </row>
    <row r="81" spans="3:18" ht="16" customHeight="1" x14ac:dyDescent="0.35">
      <c r="C81" s="91"/>
      <c r="D81" s="91"/>
      <c r="E81" s="91"/>
      <c r="F81" s="91"/>
      <c r="G81" s="91"/>
      <c r="H81" s="91"/>
      <c r="I81" s="91"/>
      <c r="J81" s="91"/>
      <c r="K81" s="91"/>
      <c r="L81" s="91"/>
      <c r="M81" s="91"/>
      <c r="N81" s="91"/>
      <c r="O81" s="91"/>
      <c r="P81" s="91"/>
      <c r="Q81" s="91"/>
      <c r="R81" s="91"/>
    </row>
    <row r="82" spans="3:18" ht="16" customHeight="1" x14ac:dyDescent="0.35">
      <c r="C82" s="91"/>
      <c r="D82" s="91"/>
      <c r="E82" s="91"/>
      <c r="F82" s="91"/>
      <c r="G82" s="91"/>
      <c r="H82" s="91"/>
      <c r="I82" s="91"/>
      <c r="J82" s="91"/>
      <c r="K82" s="91"/>
      <c r="L82" s="91"/>
      <c r="M82" s="91"/>
      <c r="N82" s="91"/>
      <c r="O82" s="91"/>
      <c r="P82" s="91"/>
      <c r="Q82" s="91"/>
      <c r="R82" s="91"/>
    </row>
    <row r="83" spans="3:18" ht="16" customHeight="1" x14ac:dyDescent="0.35">
      <c r="C83" s="91"/>
      <c r="D83" s="91"/>
      <c r="E83" s="91"/>
      <c r="F83" s="91"/>
      <c r="G83" s="91"/>
      <c r="H83" s="91"/>
      <c r="I83" s="91"/>
      <c r="J83" s="91"/>
      <c r="K83" s="91"/>
      <c r="L83" s="91"/>
      <c r="M83" s="91"/>
      <c r="N83" s="91"/>
      <c r="O83" s="91"/>
      <c r="P83" s="91"/>
      <c r="Q83" s="91"/>
      <c r="R83" s="91"/>
    </row>
    <row r="84" spans="3:18" ht="16" customHeight="1" x14ac:dyDescent="0.35">
      <c r="C84" s="91"/>
      <c r="D84" s="91"/>
      <c r="E84" s="91"/>
      <c r="F84" s="91"/>
      <c r="G84" s="91"/>
      <c r="H84" s="91"/>
      <c r="I84" s="91"/>
      <c r="J84" s="91"/>
      <c r="K84" s="91"/>
      <c r="L84" s="91"/>
      <c r="M84" s="91"/>
      <c r="N84" s="91"/>
      <c r="O84" s="91"/>
      <c r="P84" s="91"/>
      <c r="Q84" s="91"/>
      <c r="R84" s="91"/>
    </row>
    <row r="85" spans="3:18" ht="16" customHeight="1" x14ac:dyDescent="0.35">
      <c r="C85" s="91"/>
      <c r="D85" s="91"/>
      <c r="E85" s="91"/>
      <c r="F85" s="91"/>
      <c r="G85" s="91"/>
      <c r="H85" s="91"/>
      <c r="I85" s="91"/>
      <c r="J85" s="91"/>
      <c r="K85" s="91"/>
      <c r="L85" s="91"/>
      <c r="M85" s="91"/>
      <c r="N85" s="91"/>
      <c r="O85" s="91"/>
      <c r="P85" s="91"/>
      <c r="Q85" s="91"/>
      <c r="R85" s="91"/>
    </row>
    <row r="86" spans="3:18" ht="17.149999999999999" customHeight="1" x14ac:dyDescent="0.35">
      <c r="C86" s="91"/>
      <c r="D86" s="91"/>
      <c r="E86" s="91"/>
      <c r="F86" s="91"/>
      <c r="G86" s="91"/>
      <c r="H86" s="91"/>
      <c r="I86" s="91"/>
      <c r="J86" s="91"/>
      <c r="K86" s="91"/>
      <c r="L86" s="91"/>
      <c r="M86" s="91"/>
      <c r="N86" s="91"/>
      <c r="O86" s="91"/>
      <c r="P86" s="91"/>
      <c r="Q86" s="91"/>
      <c r="R86" s="91"/>
    </row>
    <row r="87" spans="3:18" ht="16" customHeight="1" x14ac:dyDescent="0.35">
      <c r="C87" s="91"/>
      <c r="D87" s="91"/>
      <c r="E87" s="91"/>
      <c r="F87" s="91"/>
      <c r="G87" s="91"/>
      <c r="H87" s="91"/>
      <c r="I87" s="91"/>
      <c r="J87" s="91"/>
      <c r="K87" s="91"/>
      <c r="L87" s="91"/>
      <c r="M87" s="91"/>
      <c r="N87" s="91"/>
      <c r="O87" s="91"/>
      <c r="P87" s="91"/>
      <c r="Q87" s="91"/>
      <c r="R87" s="91"/>
    </row>
    <row r="88" spans="3:18" ht="16" customHeight="1" x14ac:dyDescent="0.35">
      <c r="C88" s="91"/>
      <c r="D88" s="91"/>
      <c r="E88" s="91"/>
      <c r="F88" s="91"/>
      <c r="G88" s="91"/>
      <c r="H88" s="91"/>
      <c r="I88" s="91"/>
      <c r="J88" s="91"/>
      <c r="K88" s="91"/>
      <c r="L88" s="91"/>
      <c r="M88" s="91"/>
      <c r="N88" s="91"/>
      <c r="O88" s="91"/>
      <c r="P88" s="91"/>
      <c r="Q88" s="91"/>
      <c r="R88" s="91"/>
    </row>
    <row r="89" spans="3:18" ht="16" customHeight="1" x14ac:dyDescent="0.35">
      <c r="C89" s="91"/>
      <c r="D89" s="91"/>
      <c r="E89" s="91"/>
      <c r="F89" s="91"/>
      <c r="G89" s="91"/>
      <c r="H89" s="91"/>
      <c r="I89" s="91"/>
      <c r="J89" s="91"/>
      <c r="K89" s="91"/>
      <c r="L89" s="91"/>
      <c r="M89" s="91"/>
      <c r="N89" s="91"/>
      <c r="O89" s="91"/>
      <c r="P89" s="91"/>
      <c r="Q89" s="91"/>
      <c r="R89" s="91"/>
    </row>
    <row r="90" spans="3:18" ht="16" customHeight="1" x14ac:dyDescent="0.35">
      <c r="C90" s="91"/>
      <c r="D90" s="91"/>
      <c r="E90" s="91"/>
      <c r="F90" s="91"/>
      <c r="G90" s="91"/>
      <c r="H90" s="91"/>
      <c r="I90" s="91"/>
      <c r="J90" s="91"/>
      <c r="K90" s="91"/>
      <c r="L90" s="91"/>
      <c r="M90" s="91"/>
      <c r="N90" s="91"/>
      <c r="O90" s="91"/>
      <c r="P90" s="91"/>
      <c r="Q90" s="91"/>
      <c r="R90" s="91"/>
    </row>
    <row r="91" spans="3:18" ht="16" customHeight="1" x14ac:dyDescent="0.35">
      <c r="C91" s="91"/>
      <c r="D91" s="91"/>
      <c r="E91" s="91"/>
      <c r="F91" s="91"/>
      <c r="G91" s="91"/>
      <c r="H91" s="91"/>
      <c r="I91" s="91"/>
      <c r="J91" s="91"/>
      <c r="K91" s="91"/>
      <c r="L91" s="91"/>
      <c r="M91" s="91"/>
      <c r="N91" s="91"/>
      <c r="O91" s="91"/>
      <c r="P91" s="91"/>
      <c r="Q91" s="91"/>
      <c r="R91" s="91"/>
    </row>
    <row r="92" spans="3:18" ht="16" customHeight="1" x14ac:dyDescent="0.35">
      <c r="C92" s="91"/>
      <c r="D92" s="91"/>
      <c r="E92" s="91"/>
      <c r="F92" s="91"/>
      <c r="G92" s="91"/>
      <c r="H92" s="91"/>
      <c r="I92" s="91"/>
      <c r="J92" s="91"/>
      <c r="K92" s="91"/>
      <c r="L92" s="91"/>
      <c r="M92" s="91"/>
      <c r="N92" s="91"/>
      <c r="O92" s="91"/>
      <c r="P92" s="91"/>
      <c r="Q92" s="91"/>
      <c r="R92" s="91"/>
    </row>
    <row r="93" spans="3:18" ht="16" customHeight="1" x14ac:dyDescent="0.35">
      <c r="C93" s="91"/>
      <c r="D93" s="91"/>
      <c r="E93" s="91"/>
      <c r="F93" s="91"/>
      <c r="G93" s="91"/>
      <c r="H93" s="91"/>
      <c r="I93" s="91"/>
      <c r="J93" s="91"/>
      <c r="K93" s="91"/>
      <c r="L93" s="91"/>
      <c r="M93" s="91"/>
      <c r="N93" s="91"/>
      <c r="O93" s="91"/>
      <c r="P93" s="91"/>
      <c r="Q93" s="91"/>
      <c r="R93" s="91"/>
    </row>
    <row r="94" spans="3:18" ht="17.149999999999999" customHeight="1" x14ac:dyDescent="0.35">
      <c r="C94" s="91"/>
      <c r="D94" s="91"/>
      <c r="E94" s="91"/>
      <c r="F94" s="91"/>
      <c r="G94" s="91"/>
      <c r="H94" s="91"/>
      <c r="I94" s="91"/>
      <c r="J94" s="91"/>
      <c r="K94" s="91"/>
      <c r="L94" s="91"/>
      <c r="M94" s="91"/>
      <c r="N94" s="91"/>
      <c r="O94" s="91"/>
      <c r="P94" s="91"/>
      <c r="Q94" s="91"/>
      <c r="R94" s="91"/>
    </row>
    <row r="95" spans="3:18" ht="16" customHeight="1" x14ac:dyDescent="0.35">
      <c r="C95" s="91"/>
      <c r="D95" s="91"/>
      <c r="E95" s="91"/>
      <c r="F95" s="91"/>
      <c r="G95" s="91"/>
      <c r="H95" s="91"/>
      <c r="I95" s="91"/>
      <c r="J95" s="91"/>
      <c r="K95" s="91"/>
      <c r="L95" s="91"/>
      <c r="M95" s="91"/>
      <c r="N95" s="91"/>
      <c r="O95" s="91"/>
      <c r="P95" s="91"/>
      <c r="Q95" s="91"/>
      <c r="R95" s="91"/>
    </row>
    <row r="96" spans="3:18" ht="16" customHeight="1" x14ac:dyDescent="0.35">
      <c r="C96" s="91"/>
      <c r="D96" s="91"/>
      <c r="E96" s="91"/>
      <c r="F96" s="91"/>
      <c r="G96" s="91"/>
      <c r="H96" s="91"/>
      <c r="I96" s="91"/>
      <c r="J96" s="91"/>
      <c r="K96" s="91"/>
      <c r="L96" s="91"/>
      <c r="M96" s="91"/>
      <c r="N96" s="91"/>
      <c r="O96" s="91"/>
      <c r="P96" s="91"/>
      <c r="Q96" s="91"/>
      <c r="R96" s="91"/>
    </row>
    <row r="97" spans="3:18" ht="16" customHeight="1" x14ac:dyDescent="0.35">
      <c r="C97" s="91"/>
      <c r="D97" s="91"/>
      <c r="E97" s="91"/>
      <c r="F97" s="91"/>
      <c r="G97" s="91"/>
      <c r="H97" s="91"/>
      <c r="I97" s="91"/>
      <c r="J97" s="91"/>
      <c r="K97" s="91"/>
      <c r="L97" s="91"/>
      <c r="M97" s="91"/>
      <c r="N97" s="91"/>
      <c r="O97" s="91"/>
      <c r="P97" s="91"/>
      <c r="Q97" s="91"/>
      <c r="R97" s="91"/>
    </row>
    <row r="98" spans="3:18" ht="16" customHeight="1" x14ac:dyDescent="0.35">
      <c r="C98" s="91"/>
      <c r="D98" s="91"/>
      <c r="E98" s="91"/>
      <c r="F98" s="91"/>
      <c r="G98" s="91"/>
      <c r="H98" s="91"/>
      <c r="I98" s="91"/>
      <c r="J98" s="91"/>
      <c r="K98" s="91"/>
      <c r="L98" s="91"/>
      <c r="M98" s="91"/>
      <c r="N98" s="91"/>
      <c r="O98" s="91"/>
      <c r="P98" s="91"/>
      <c r="Q98" s="91"/>
      <c r="R98" s="91"/>
    </row>
    <row r="99" spans="3:18" ht="16" customHeight="1" x14ac:dyDescent="0.35">
      <c r="C99" s="91"/>
      <c r="D99" s="91"/>
      <c r="E99" s="91"/>
      <c r="F99" s="91"/>
      <c r="G99" s="91"/>
      <c r="H99" s="91"/>
      <c r="I99" s="91"/>
      <c r="J99" s="91"/>
      <c r="K99" s="91"/>
      <c r="L99" s="91"/>
      <c r="M99" s="91"/>
      <c r="N99" s="91"/>
      <c r="O99" s="91"/>
      <c r="P99" s="91"/>
      <c r="Q99" s="91"/>
      <c r="R99" s="91"/>
    </row>
    <row r="100" spans="3:18" ht="16" customHeight="1" x14ac:dyDescent="0.35">
      <c r="C100" s="91"/>
      <c r="D100" s="91"/>
      <c r="E100" s="91"/>
      <c r="F100" s="91"/>
      <c r="G100" s="91"/>
      <c r="H100" s="91"/>
      <c r="I100" s="91"/>
      <c r="J100" s="91"/>
      <c r="K100" s="91"/>
      <c r="L100" s="91"/>
      <c r="M100" s="91"/>
      <c r="N100" s="91"/>
      <c r="O100" s="91"/>
      <c r="P100" s="91"/>
      <c r="Q100" s="91"/>
      <c r="R100" s="91"/>
    </row>
    <row r="101" spans="3:18" ht="16" customHeight="1" x14ac:dyDescent="0.35">
      <c r="C101" s="91"/>
      <c r="D101" s="91"/>
      <c r="E101" s="91"/>
      <c r="F101" s="91"/>
      <c r="G101" s="91"/>
      <c r="H101" s="91"/>
      <c r="I101" s="91"/>
      <c r="J101" s="91"/>
      <c r="K101" s="91"/>
      <c r="L101" s="91"/>
      <c r="M101" s="91"/>
      <c r="N101" s="91"/>
      <c r="O101" s="91"/>
      <c r="P101" s="91"/>
      <c r="Q101" s="91"/>
      <c r="R101" s="91"/>
    </row>
    <row r="102" spans="3:18" ht="16" customHeight="1" x14ac:dyDescent="0.35">
      <c r="C102" s="91"/>
      <c r="D102" s="91"/>
      <c r="E102" s="91"/>
      <c r="F102" s="91"/>
      <c r="G102" s="91"/>
      <c r="H102" s="91"/>
      <c r="I102" s="91"/>
      <c r="J102" s="91"/>
      <c r="K102" s="91"/>
      <c r="L102" s="91"/>
      <c r="M102" s="91"/>
      <c r="N102" s="91"/>
      <c r="O102" s="91"/>
      <c r="P102" s="91"/>
      <c r="Q102" s="91"/>
      <c r="R102" s="91"/>
    </row>
    <row r="103" spans="3:18" ht="16" customHeight="1" x14ac:dyDescent="0.35">
      <c r="C103" s="91"/>
      <c r="D103" s="91"/>
      <c r="E103" s="91"/>
      <c r="F103" s="91"/>
      <c r="G103" s="91"/>
      <c r="H103" s="91"/>
      <c r="I103" s="91"/>
      <c r="J103" s="91"/>
      <c r="K103" s="91"/>
      <c r="L103" s="91"/>
      <c r="M103" s="91"/>
      <c r="N103" s="91"/>
      <c r="O103" s="91"/>
      <c r="P103" s="91"/>
      <c r="Q103" s="91"/>
      <c r="R103" s="91"/>
    </row>
    <row r="104" spans="3:18" ht="16" customHeight="1" x14ac:dyDescent="0.35">
      <c r="C104" s="91"/>
      <c r="D104" s="91"/>
      <c r="E104" s="91"/>
      <c r="F104" s="91"/>
      <c r="G104" s="91"/>
      <c r="H104" s="91"/>
      <c r="I104" s="91"/>
      <c r="J104" s="91"/>
      <c r="K104" s="91"/>
      <c r="L104" s="91"/>
      <c r="M104" s="91"/>
      <c r="N104" s="91"/>
      <c r="O104" s="91"/>
      <c r="P104" s="91"/>
      <c r="Q104" s="91"/>
      <c r="R104" s="91"/>
    </row>
    <row r="105" spans="3:18" ht="16" customHeight="1" x14ac:dyDescent="0.35">
      <c r="C105" s="91"/>
      <c r="D105" s="91"/>
      <c r="E105" s="91"/>
      <c r="F105" s="91"/>
      <c r="G105" s="91"/>
      <c r="H105" s="91"/>
      <c r="I105" s="91"/>
      <c r="J105" s="91"/>
      <c r="K105" s="91"/>
      <c r="L105" s="91"/>
      <c r="M105" s="91"/>
      <c r="N105" s="91"/>
      <c r="O105" s="91"/>
      <c r="P105" s="91"/>
      <c r="Q105" s="91"/>
      <c r="R105" s="91"/>
    </row>
    <row r="106" spans="3:18" ht="16" customHeight="1" x14ac:dyDescent="0.35">
      <c r="C106" s="91"/>
      <c r="D106" s="91"/>
      <c r="E106" s="91"/>
      <c r="F106" s="91"/>
      <c r="G106" s="91"/>
      <c r="H106" s="91"/>
      <c r="I106" s="91"/>
      <c r="J106" s="91"/>
      <c r="K106" s="91"/>
      <c r="L106" s="91"/>
      <c r="M106" s="91"/>
      <c r="N106" s="91"/>
      <c r="O106" s="91"/>
      <c r="P106" s="91"/>
      <c r="Q106" s="91"/>
      <c r="R106" s="91"/>
    </row>
    <row r="107" spans="3:18" ht="16" customHeight="1" x14ac:dyDescent="0.35">
      <c r="C107" s="91"/>
      <c r="D107" s="91"/>
      <c r="E107" s="91"/>
      <c r="F107" s="91"/>
      <c r="G107" s="91"/>
      <c r="H107" s="91"/>
      <c r="I107" s="91"/>
      <c r="J107" s="91"/>
      <c r="K107" s="91"/>
      <c r="L107" s="91"/>
      <c r="M107" s="91"/>
      <c r="N107" s="91"/>
      <c r="O107" s="91"/>
      <c r="P107" s="91"/>
      <c r="Q107" s="91"/>
      <c r="R107" s="91"/>
    </row>
    <row r="108" spans="3:18" ht="16" customHeight="1" x14ac:dyDescent="0.35">
      <c r="C108" s="91"/>
      <c r="D108" s="91"/>
      <c r="E108" s="91"/>
      <c r="F108" s="91"/>
      <c r="G108" s="91"/>
      <c r="H108" s="91"/>
      <c r="I108" s="91"/>
      <c r="J108" s="91"/>
      <c r="K108" s="91"/>
      <c r="L108" s="91"/>
      <c r="M108" s="91"/>
      <c r="N108" s="91"/>
      <c r="O108" s="91"/>
      <c r="P108" s="91"/>
      <c r="Q108" s="91"/>
      <c r="R108" s="91"/>
    </row>
    <row r="109" spans="3:18" ht="16" customHeight="1" x14ac:dyDescent="0.35">
      <c r="C109" s="91"/>
      <c r="D109" s="91"/>
      <c r="E109" s="91"/>
      <c r="F109" s="91"/>
      <c r="G109" s="91"/>
      <c r="H109" s="91"/>
      <c r="I109" s="91"/>
      <c r="J109" s="91"/>
      <c r="K109" s="91"/>
      <c r="L109" s="91"/>
      <c r="M109" s="91"/>
      <c r="N109" s="91"/>
      <c r="O109" s="91"/>
      <c r="P109" s="91"/>
      <c r="Q109" s="91"/>
      <c r="R109" s="91"/>
    </row>
  </sheetData>
  <sheetProtection algorithmName="SHA-512" hashValue="NLJhNtfsLQy3SFY988jLqeFLQTFlzFV7+1Cd69nHuaR9vVtWNClwrjNWTBvyr10LkNDFze7374Xq3nmPlEOQ8w==" saltValue="hF486KmRMxeNkZeXqK7hFg==" spinCount="100000" sheet="1" objects="1" scenarios="1" selectLockedCells="1" selectUnlockedCells="1"/>
  <customSheetViews>
    <customSheetView guid="{8D88DD34-EDCF-2545-92E6-3B4294438499}" showGridLines="0">
      <selection activeCell="Q24" sqref="Q24"/>
      <pageMargins left="0" right="0" top="0" bottom="0" header="0" footer="0"/>
    </customSheetView>
  </customSheetViews>
  <mergeCells count="15">
    <mergeCell ref="C6:D7"/>
    <mergeCell ref="C8:P9"/>
    <mergeCell ref="C11:R23"/>
    <mergeCell ref="C25:E25"/>
    <mergeCell ref="C26:E26"/>
    <mergeCell ref="C38:R45"/>
    <mergeCell ref="C47:F47"/>
    <mergeCell ref="C48:F48"/>
    <mergeCell ref="C49:F49"/>
    <mergeCell ref="C27:E27"/>
    <mergeCell ref="C28:E28"/>
    <mergeCell ref="C29:E29"/>
    <mergeCell ref="C30:E30"/>
    <mergeCell ref="C35:P36"/>
    <mergeCell ref="C33:G34"/>
  </mergeCells>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86A408-6FB5-B742-B5DF-58CF5E3D9AB5}">
  <sheetPr codeName="Planilha22"/>
  <dimension ref="A1:AI132"/>
  <sheetViews>
    <sheetView showGridLines="0" zoomScaleNormal="100" workbookViewId="0">
      <selection activeCell="K57" sqref="K57:R84"/>
      <extLst>
        <ext xmlns:xlsdti="http://schemas.microsoft.com/office/spreadsheetml/2023/showDataTypeIcons" uri="{77bfe23e-c014-4d31-8a63-9c772dbf06b6}">
          <xlsdti:showDataTypeIcons visible="0"/>
        </ext>
      </extLst>
    </sheetView>
  </sheetViews>
  <sheetFormatPr defaultColWidth="10.83203125" defaultRowHeight="15.5" x14ac:dyDescent="0.35"/>
  <cols>
    <col min="1" max="2" width="10.83203125" style="8"/>
    <col min="3" max="18" width="10.83203125" style="9"/>
    <col min="19" max="35" width="10.83203125" style="8"/>
    <col min="36" max="16384" width="10.83203125" style="9"/>
  </cols>
  <sheetData>
    <row r="1" spans="3:18" x14ac:dyDescent="0.35">
      <c r="C1" s="8"/>
      <c r="D1" s="8"/>
      <c r="E1" s="8"/>
      <c r="F1" s="8"/>
      <c r="G1" s="8"/>
      <c r="H1" s="8"/>
      <c r="I1" s="8"/>
      <c r="J1" s="8"/>
      <c r="K1" s="8"/>
      <c r="L1" s="8"/>
      <c r="M1" s="8"/>
      <c r="N1" s="8"/>
      <c r="O1" s="8"/>
      <c r="P1" s="8"/>
      <c r="Q1" s="8"/>
      <c r="R1" s="8"/>
    </row>
    <row r="2" spans="3:18" x14ac:dyDescent="0.35">
      <c r="C2" s="8"/>
      <c r="D2" s="8"/>
      <c r="E2" s="8"/>
      <c r="F2" s="8"/>
      <c r="G2" s="8"/>
      <c r="H2" s="8"/>
      <c r="I2" s="8"/>
      <c r="J2" s="8"/>
      <c r="K2" s="8"/>
      <c r="L2" s="8"/>
      <c r="M2" s="8"/>
      <c r="N2" s="8"/>
      <c r="O2" s="8"/>
      <c r="P2" s="8"/>
      <c r="Q2" s="8"/>
      <c r="R2" s="8"/>
    </row>
    <row r="3" spans="3:18" x14ac:dyDescent="0.35">
      <c r="C3" s="8"/>
      <c r="D3" s="8"/>
      <c r="E3" s="8"/>
      <c r="F3" s="8"/>
      <c r="G3" s="8"/>
      <c r="H3" s="8"/>
      <c r="I3" s="8"/>
      <c r="J3" s="8"/>
      <c r="K3" s="8"/>
      <c r="L3" s="8"/>
      <c r="M3" s="8"/>
      <c r="N3" s="8"/>
      <c r="O3" s="8"/>
      <c r="P3" s="8"/>
      <c r="Q3" s="8"/>
      <c r="R3" s="8"/>
    </row>
    <row r="4" spans="3:18" x14ac:dyDescent="0.35">
      <c r="C4" s="8"/>
      <c r="D4" s="8"/>
      <c r="E4" s="8"/>
      <c r="F4" s="8"/>
      <c r="G4" s="8"/>
      <c r="H4" s="8"/>
      <c r="I4" s="8"/>
      <c r="J4" s="8"/>
      <c r="K4" s="8"/>
      <c r="L4" s="8"/>
      <c r="M4" s="8"/>
      <c r="N4" s="8"/>
      <c r="O4" s="8"/>
      <c r="P4" s="8"/>
      <c r="Q4" s="8"/>
      <c r="R4" s="8"/>
    </row>
    <row r="5" spans="3:18" x14ac:dyDescent="0.35">
      <c r="C5" s="8"/>
      <c r="D5" s="8"/>
      <c r="E5" s="8"/>
      <c r="F5" s="8"/>
      <c r="G5" s="8"/>
      <c r="H5" s="8"/>
      <c r="I5" s="8"/>
      <c r="J5" s="8"/>
      <c r="K5" s="8"/>
      <c r="L5" s="8"/>
      <c r="M5" s="8"/>
      <c r="N5" s="8"/>
      <c r="O5" s="8"/>
      <c r="P5" s="8"/>
      <c r="Q5" s="8"/>
      <c r="R5" s="8"/>
    </row>
    <row r="6" spans="3:18" x14ac:dyDescent="0.35">
      <c r="C6" s="8"/>
      <c r="D6" s="8"/>
      <c r="E6" s="8"/>
      <c r="F6" s="8"/>
      <c r="G6" s="8"/>
      <c r="H6" s="8"/>
      <c r="I6" s="8"/>
      <c r="J6" s="8"/>
      <c r="K6" s="8"/>
      <c r="L6" s="8"/>
      <c r="M6" s="8"/>
      <c r="N6" s="8"/>
      <c r="O6" s="8"/>
      <c r="P6" s="8"/>
      <c r="Q6" s="8"/>
      <c r="R6" s="8"/>
    </row>
    <row r="7" spans="3:18" x14ac:dyDescent="0.35">
      <c r="C7" s="463" t="s">
        <v>422</v>
      </c>
      <c r="D7" s="463"/>
      <c r="E7" s="463"/>
      <c r="F7" s="463"/>
      <c r="G7" s="463"/>
      <c r="H7" s="7"/>
      <c r="I7" s="7"/>
      <c r="J7" s="7"/>
      <c r="K7" s="7"/>
      <c r="L7" s="7"/>
      <c r="M7" s="7"/>
      <c r="N7" s="7"/>
      <c r="O7" s="7"/>
      <c r="P7" s="7"/>
      <c r="Q7" s="7"/>
      <c r="R7" s="7"/>
    </row>
    <row r="8" spans="3:18" x14ac:dyDescent="0.35">
      <c r="C8" s="463"/>
      <c r="D8" s="463"/>
      <c r="E8" s="463"/>
      <c r="F8" s="463"/>
      <c r="G8" s="463"/>
      <c r="H8" s="7"/>
      <c r="I8" s="7"/>
      <c r="J8" s="7"/>
      <c r="K8" s="7"/>
      <c r="L8" s="7"/>
      <c r="M8" s="7"/>
      <c r="N8" s="7"/>
      <c r="O8" s="7"/>
      <c r="P8" s="7"/>
      <c r="Q8" s="7"/>
      <c r="R8" s="7"/>
    </row>
    <row r="9" spans="3:18" ht="16" customHeight="1" x14ac:dyDescent="0.35">
      <c r="C9" s="354" t="s">
        <v>423</v>
      </c>
      <c r="D9" s="354"/>
      <c r="E9" s="354"/>
      <c r="F9" s="354"/>
      <c r="G9" s="354"/>
      <c r="H9" s="354"/>
      <c r="I9" s="354"/>
      <c r="J9" s="354"/>
      <c r="K9" s="354"/>
      <c r="L9" s="354"/>
      <c r="M9" s="354"/>
      <c r="N9" s="354"/>
      <c r="O9" s="354"/>
      <c r="P9" s="354"/>
      <c r="Q9" s="354"/>
      <c r="R9" s="354"/>
    </row>
    <row r="10" spans="3:18" ht="28" customHeight="1" x14ac:dyDescent="0.35">
      <c r="C10" s="354"/>
      <c r="D10" s="354"/>
      <c r="E10" s="354"/>
      <c r="F10" s="354"/>
      <c r="G10" s="354"/>
      <c r="H10" s="354"/>
      <c r="I10" s="354"/>
      <c r="J10" s="354"/>
      <c r="K10" s="354"/>
      <c r="L10" s="354"/>
      <c r="M10" s="354"/>
      <c r="N10" s="354"/>
      <c r="O10" s="354"/>
      <c r="P10" s="354"/>
      <c r="Q10" s="354"/>
      <c r="R10" s="354"/>
    </row>
    <row r="11" spans="3:18" ht="16.5" x14ac:dyDescent="0.35">
      <c r="C11" s="12"/>
      <c r="D11" s="13"/>
      <c r="E11" s="13"/>
      <c r="F11" s="13"/>
      <c r="G11" s="14"/>
      <c r="H11" s="14"/>
      <c r="I11" s="14"/>
      <c r="J11" s="14"/>
      <c r="K11" s="14"/>
      <c r="L11" s="14"/>
      <c r="M11" s="14"/>
      <c r="N11" s="14"/>
      <c r="O11" s="14"/>
      <c r="P11" s="14"/>
      <c r="Q11" s="14"/>
      <c r="R11" s="15"/>
    </row>
    <row r="12" spans="3:18" ht="16" customHeight="1" x14ac:dyDescent="0.35">
      <c r="C12" s="525" t="s">
        <v>424</v>
      </c>
      <c r="D12" s="525"/>
      <c r="E12" s="525"/>
      <c r="F12" s="525"/>
      <c r="G12" s="525"/>
      <c r="H12" s="525"/>
      <c r="I12" s="525"/>
      <c r="J12" s="525"/>
      <c r="K12" s="525"/>
      <c r="L12" s="525"/>
      <c r="M12" s="525"/>
      <c r="N12" s="525"/>
      <c r="O12" s="525"/>
      <c r="P12" s="525"/>
      <c r="Q12" s="525"/>
      <c r="R12" s="525"/>
    </row>
    <row r="13" spans="3:18" ht="16" customHeight="1" x14ac:dyDescent="0.35">
      <c r="C13" s="193"/>
      <c r="D13" s="193"/>
      <c r="E13" s="193"/>
      <c r="F13" s="193"/>
      <c r="G13" s="193"/>
      <c r="H13" s="193"/>
      <c r="I13" s="193"/>
      <c r="J13" s="193"/>
      <c r="K13" s="193"/>
      <c r="L13" s="193"/>
      <c r="M13" s="193"/>
      <c r="N13" s="193"/>
      <c r="O13" s="193"/>
      <c r="P13" s="193"/>
      <c r="Q13" s="193"/>
      <c r="R13" s="193"/>
    </row>
    <row r="14" spans="3:18" ht="16" customHeight="1" x14ac:dyDescent="0.35">
      <c r="C14" s="527" t="s">
        <v>425</v>
      </c>
      <c r="D14" s="527"/>
      <c r="E14" s="527"/>
      <c r="F14" s="527"/>
      <c r="G14" s="527"/>
      <c r="H14" s="527"/>
      <c r="I14" s="527"/>
      <c r="J14" s="527"/>
      <c r="K14" s="527"/>
      <c r="L14" s="527"/>
      <c r="M14" s="527"/>
      <c r="N14" s="527"/>
      <c r="O14" s="527"/>
      <c r="P14" s="527"/>
      <c r="Q14" s="527"/>
      <c r="R14" s="527"/>
    </row>
    <row r="15" spans="3:18" ht="16" customHeight="1" x14ac:dyDescent="0.35">
      <c r="C15" s="527"/>
      <c r="D15" s="527"/>
      <c r="E15" s="527"/>
      <c r="F15" s="527"/>
      <c r="G15" s="527"/>
      <c r="H15" s="527"/>
      <c r="I15" s="527"/>
      <c r="J15" s="527"/>
      <c r="K15" s="527"/>
      <c r="L15" s="527"/>
      <c r="M15" s="527"/>
      <c r="N15" s="527"/>
      <c r="O15" s="527"/>
      <c r="P15" s="527"/>
      <c r="Q15" s="527"/>
      <c r="R15" s="527"/>
    </row>
    <row r="16" spans="3:18" ht="16" customHeight="1" x14ac:dyDescent="0.35">
      <c r="C16" s="527"/>
      <c r="D16" s="527"/>
      <c r="E16" s="527"/>
      <c r="F16" s="527"/>
      <c r="G16" s="527"/>
      <c r="H16" s="527"/>
      <c r="I16" s="527"/>
      <c r="J16" s="527"/>
      <c r="K16" s="527"/>
      <c r="L16" s="527"/>
      <c r="M16" s="527"/>
      <c r="N16" s="527"/>
      <c r="O16" s="527"/>
      <c r="P16" s="527"/>
      <c r="Q16" s="527"/>
      <c r="R16" s="527"/>
    </row>
    <row r="17" spans="3:18" ht="16" customHeight="1" x14ac:dyDescent="0.35">
      <c r="C17" s="527"/>
      <c r="D17" s="527"/>
      <c r="E17" s="527"/>
      <c r="F17" s="527"/>
      <c r="G17" s="527"/>
      <c r="H17" s="527"/>
      <c r="I17" s="527"/>
      <c r="J17" s="527"/>
      <c r="K17" s="527"/>
      <c r="L17" s="527"/>
      <c r="M17" s="527"/>
      <c r="N17" s="527"/>
      <c r="O17" s="527"/>
      <c r="P17" s="527"/>
      <c r="Q17" s="527"/>
      <c r="R17" s="527"/>
    </row>
    <row r="18" spans="3:18" ht="16" customHeight="1" x14ac:dyDescent="0.35">
      <c r="C18" s="527"/>
      <c r="D18" s="527"/>
      <c r="E18" s="527"/>
      <c r="F18" s="527"/>
      <c r="G18" s="527"/>
      <c r="H18" s="527"/>
      <c r="I18" s="527"/>
      <c r="J18" s="527"/>
      <c r="K18" s="527"/>
      <c r="L18" s="527"/>
      <c r="M18" s="527"/>
      <c r="N18" s="527"/>
      <c r="O18" s="527"/>
      <c r="P18" s="527"/>
      <c r="Q18" s="527"/>
      <c r="R18" s="527"/>
    </row>
    <row r="19" spans="3:18" ht="15" customHeight="1" x14ac:dyDescent="0.35">
      <c r="C19" s="527"/>
      <c r="D19" s="527"/>
      <c r="E19" s="527"/>
      <c r="F19" s="527"/>
      <c r="G19" s="527"/>
      <c r="H19" s="527"/>
      <c r="I19" s="527"/>
      <c r="J19" s="527"/>
      <c r="K19" s="527"/>
      <c r="L19" s="527"/>
      <c r="M19" s="527"/>
      <c r="N19" s="527"/>
      <c r="O19" s="527"/>
      <c r="P19" s="527"/>
      <c r="Q19" s="527"/>
      <c r="R19" s="527"/>
    </row>
    <row r="20" spans="3:18" ht="15" customHeight="1" x14ac:dyDescent="0.35">
      <c r="C20" s="527"/>
      <c r="D20" s="527"/>
      <c r="E20" s="527"/>
      <c r="F20" s="527"/>
      <c r="G20" s="527"/>
      <c r="H20" s="527"/>
      <c r="I20" s="527"/>
      <c r="J20" s="527"/>
      <c r="K20" s="527"/>
      <c r="L20" s="527"/>
      <c r="M20" s="527"/>
      <c r="N20" s="527"/>
      <c r="O20" s="527"/>
      <c r="P20" s="527"/>
      <c r="Q20" s="527"/>
      <c r="R20" s="527"/>
    </row>
    <row r="21" spans="3:18" ht="15" customHeight="1" x14ac:dyDescent="0.35">
      <c r="C21" s="527"/>
      <c r="D21" s="527"/>
      <c r="E21" s="527"/>
      <c r="F21" s="527"/>
      <c r="G21" s="527"/>
      <c r="H21" s="527"/>
      <c r="I21" s="527"/>
      <c r="J21" s="527"/>
      <c r="K21" s="527"/>
      <c r="L21" s="527"/>
      <c r="M21" s="527"/>
      <c r="N21" s="527"/>
      <c r="O21" s="527"/>
      <c r="P21" s="527"/>
      <c r="Q21" s="527"/>
      <c r="R21" s="527"/>
    </row>
    <row r="22" spans="3:18" ht="15" customHeight="1" x14ac:dyDescent="0.35">
      <c r="C22" s="414" t="s">
        <v>426</v>
      </c>
      <c r="D22" s="414"/>
      <c r="E22" s="414"/>
      <c r="F22" s="414"/>
      <c r="G22" s="414"/>
      <c r="H22" s="414"/>
      <c r="I22" s="414"/>
      <c r="J22" s="192"/>
      <c r="K22" s="192"/>
      <c r="L22" s="192"/>
      <c r="M22" s="192"/>
      <c r="N22" s="192"/>
      <c r="O22" s="192"/>
      <c r="P22" s="192"/>
      <c r="Q22" s="192"/>
      <c r="R22" s="187"/>
    </row>
    <row r="23" spans="3:18" ht="15" customHeight="1" x14ac:dyDescent="0.35">
      <c r="C23" s="414"/>
      <c r="D23" s="414"/>
      <c r="E23" s="414"/>
      <c r="F23" s="414"/>
      <c r="G23" s="414"/>
      <c r="H23" s="414"/>
      <c r="I23" s="414"/>
      <c r="J23" s="192"/>
      <c r="K23" s="192"/>
      <c r="L23" s="192"/>
      <c r="M23" s="192"/>
      <c r="N23" s="192"/>
      <c r="O23" s="192"/>
      <c r="P23" s="192"/>
      <c r="Q23" s="192"/>
      <c r="R23" s="187"/>
    </row>
    <row r="24" spans="3:18" ht="15" customHeight="1" x14ac:dyDescent="0.35">
      <c r="C24" s="414"/>
      <c r="D24" s="414"/>
      <c r="E24" s="414"/>
      <c r="F24" s="414"/>
      <c r="G24" s="414"/>
      <c r="H24" s="414"/>
      <c r="I24" s="414"/>
      <c r="J24" s="192"/>
      <c r="K24" s="192"/>
      <c r="L24" s="192"/>
      <c r="M24" s="192"/>
      <c r="N24" s="192"/>
      <c r="O24" s="192"/>
      <c r="P24" s="192"/>
      <c r="Q24" s="192"/>
      <c r="R24" s="187"/>
    </row>
    <row r="25" spans="3:18" ht="15" customHeight="1" x14ac:dyDescent="0.35">
      <c r="C25" s="414"/>
      <c r="D25" s="414"/>
      <c r="E25" s="414"/>
      <c r="F25" s="414"/>
      <c r="G25" s="414"/>
      <c r="H25" s="414"/>
      <c r="I25" s="414"/>
      <c r="J25" s="192"/>
      <c r="K25" s="192"/>
      <c r="L25" s="192"/>
      <c r="M25" s="192"/>
      <c r="N25" s="192"/>
      <c r="O25" s="192"/>
      <c r="P25" s="192"/>
      <c r="Q25" s="192"/>
      <c r="R25" s="187"/>
    </row>
    <row r="26" spans="3:18" ht="15" customHeight="1" x14ac:dyDescent="0.35">
      <c r="C26" s="414"/>
      <c r="D26" s="414"/>
      <c r="E26" s="414"/>
      <c r="F26" s="414"/>
      <c r="G26" s="414"/>
      <c r="H26" s="414"/>
      <c r="I26" s="414"/>
      <c r="J26" s="192"/>
      <c r="K26" s="192"/>
      <c r="L26" s="192"/>
      <c r="M26" s="192"/>
      <c r="N26" s="192"/>
      <c r="O26" s="192"/>
      <c r="P26" s="192"/>
      <c r="Q26" s="192"/>
      <c r="R26" s="187"/>
    </row>
    <row r="27" spans="3:18" ht="15" customHeight="1" x14ac:dyDescent="0.35">
      <c r="C27" s="414"/>
      <c r="D27" s="414"/>
      <c r="E27" s="414"/>
      <c r="F27" s="414"/>
      <c r="G27" s="414"/>
      <c r="H27" s="414"/>
      <c r="I27" s="414"/>
      <c r="J27" s="192"/>
      <c r="K27" s="192"/>
      <c r="L27" s="192"/>
      <c r="M27" s="192"/>
      <c r="N27" s="192"/>
      <c r="O27" s="192"/>
      <c r="P27" s="192"/>
      <c r="Q27" s="192"/>
      <c r="R27" s="187"/>
    </row>
    <row r="28" spans="3:18" ht="15" customHeight="1" x14ac:dyDescent="0.35">
      <c r="C28" s="414"/>
      <c r="D28" s="414"/>
      <c r="E28" s="414"/>
      <c r="F28" s="414"/>
      <c r="G28" s="414"/>
      <c r="H28" s="414"/>
      <c r="I28" s="414"/>
      <c r="J28" s="192"/>
      <c r="K28" s="192"/>
      <c r="L28" s="192"/>
      <c r="M28" s="192"/>
      <c r="N28" s="192"/>
      <c r="O28" s="192"/>
      <c r="P28" s="192"/>
      <c r="Q28" s="192"/>
      <c r="R28" s="187"/>
    </row>
    <row r="29" spans="3:18" ht="15" customHeight="1" x14ac:dyDescent="0.35">
      <c r="C29" s="414"/>
      <c r="D29" s="414"/>
      <c r="E29" s="414"/>
      <c r="F29" s="414"/>
      <c r="G29" s="414"/>
      <c r="H29" s="414"/>
      <c r="I29" s="414"/>
      <c r="J29" s="192"/>
      <c r="K29" s="192"/>
      <c r="L29" s="192"/>
      <c r="M29" s="192"/>
      <c r="N29" s="192"/>
      <c r="O29" s="192"/>
      <c r="P29" s="192"/>
      <c r="Q29" s="192"/>
      <c r="R29" s="187"/>
    </row>
    <row r="30" spans="3:18" ht="15" customHeight="1" x14ac:dyDescent="0.35">
      <c r="C30" s="414"/>
      <c r="D30" s="414"/>
      <c r="E30" s="414"/>
      <c r="F30" s="414"/>
      <c r="G30" s="414"/>
      <c r="H30" s="414"/>
      <c r="I30" s="414"/>
      <c r="J30" s="192"/>
      <c r="K30" s="192"/>
      <c r="L30" s="192"/>
      <c r="M30" s="192"/>
      <c r="N30" s="192"/>
      <c r="O30" s="192"/>
      <c r="P30" s="192"/>
      <c r="Q30" s="192"/>
      <c r="R30" s="187"/>
    </row>
    <row r="31" spans="3:18" ht="15" customHeight="1" x14ac:dyDescent="0.35">
      <c r="C31" s="414"/>
      <c r="D31" s="414"/>
      <c r="E31" s="414"/>
      <c r="F31" s="414"/>
      <c r="G31" s="414"/>
      <c r="H31" s="414"/>
      <c r="I31" s="414"/>
      <c r="J31" s="192"/>
      <c r="K31" s="192"/>
      <c r="L31" s="192"/>
      <c r="M31" s="192"/>
      <c r="N31" s="192"/>
      <c r="O31" s="192"/>
      <c r="P31" s="192"/>
      <c r="Q31" s="192"/>
      <c r="R31" s="187"/>
    </row>
    <row r="32" spans="3:18" ht="15" customHeight="1" x14ac:dyDescent="0.35">
      <c r="C32" s="414"/>
      <c r="D32" s="414"/>
      <c r="E32" s="414"/>
      <c r="F32" s="414"/>
      <c r="G32" s="414"/>
      <c r="H32" s="414"/>
      <c r="I32" s="414"/>
      <c r="J32" s="192"/>
      <c r="K32" s="192"/>
      <c r="L32" s="192"/>
      <c r="M32" s="192"/>
      <c r="N32" s="192"/>
      <c r="O32" s="192"/>
      <c r="P32" s="192"/>
      <c r="Q32" s="192"/>
      <c r="R32" s="187"/>
    </row>
    <row r="33" spans="3:18" ht="15" customHeight="1" x14ac:dyDescent="0.35">
      <c r="C33" s="414"/>
      <c r="D33" s="414"/>
      <c r="E33" s="414"/>
      <c r="F33" s="414"/>
      <c r="G33" s="414"/>
      <c r="H33" s="414"/>
      <c r="I33" s="414"/>
      <c r="J33" s="192"/>
      <c r="K33" s="192"/>
      <c r="L33" s="192"/>
      <c r="M33" s="192"/>
      <c r="N33" s="192"/>
      <c r="O33" s="192"/>
      <c r="P33" s="192"/>
      <c r="Q33" s="192"/>
      <c r="R33" s="187"/>
    </row>
    <row r="34" spans="3:18" ht="15" customHeight="1" x14ac:dyDescent="0.35">
      <c r="C34" s="414"/>
      <c r="D34" s="414"/>
      <c r="E34" s="414"/>
      <c r="F34" s="414"/>
      <c r="G34" s="414"/>
      <c r="H34" s="414"/>
      <c r="I34" s="414"/>
      <c r="J34" s="192"/>
      <c r="K34" s="192"/>
      <c r="L34" s="192"/>
      <c r="M34" s="192"/>
      <c r="N34" s="192"/>
      <c r="O34" s="192"/>
      <c r="P34" s="192"/>
      <c r="Q34" s="192"/>
      <c r="R34" s="187"/>
    </row>
    <row r="35" spans="3:18" ht="15" customHeight="1" x14ac:dyDescent="0.35">
      <c r="C35" s="414"/>
      <c r="D35" s="414"/>
      <c r="E35" s="414"/>
      <c r="F35" s="414"/>
      <c r="G35" s="414"/>
      <c r="H35" s="414"/>
      <c r="I35" s="414"/>
      <c r="J35" s="192"/>
      <c r="K35" s="192"/>
      <c r="L35" s="192"/>
      <c r="M35" s="192"/>
      <c r="N35" s="192"/>
      <c r="O35" s="192"/>
      <c r="P35" s="192"/>
      <c r="Q35" s="192"/>
      <c r="R35" s="187"/>
    </row>
    <row r="36" spans="3:18" ht="15" customHeight="1" x14ac:dyDescent="0.35">
      <c r="C36" s="414"/>
      <c r="D36" s="414"/>
      <c r="E36" s="414"/>
      <c r="F36" s="414"/>
      <c r="G36" s="414"/>
      <c r="H36" s="414"/>
      <c r="I36" s="414"/>
      <c r="J36" s="192"/>
      <c r="K36" s="192"/>
      <c r="L36" s="192"/>
      <c r="M36" s="192"/>
      <c r="N36" s="192"/>
      <c r="O36" s="192"/>
      <c r="P36" s="192"/>
      <c r="Q36" s="192"/>
      <c r="R36" s="187"/>
    </row>
    <row r="37" spans="3:18" ht="15" customHeight="1" x14ac:dyDescent="0.35">
      <c r="C37" s="414"/>
      <c r="D37" s="414"/>
      <c r="E37" s="414"/>
      <c r="F37" s="414"/>
      <c r="G37" s="414"/>
      <c r="H37" s="414"/>
      <c r="I37" s="414"/>
      <c r="J37" s="192"/>
      <c r="K37" s="192"/>
      <c r="L37" s="192"/>
      <c r="M37" s="192"/>
      <c r="N37" s="192"/>
      <c r="O37" s="192"/>
      <c r="P37" s="192"/>
      <c r="Q37" s="192"/>
      <c r="R37" s="187"/>
    </row>
    <row r="38" spans="3:18" ht="15" customHeight="1" x14ac:dyDescent="0.35">
      <c r="C38" s="414"/>
      <c r="D38" s="414"/>
      <c r="E38" s="414"/>
      <c r="F38" s="414"/>
      <c r="G38" s="414"/>
      <c r="H38" s="414"/>
      <c r="I38" s="414"/>
      <c r="J38" s="192"/>
      <c r="K38" s="192"/>
      <c r="L38" s="192"/>
      <c r="M38" s="192"/>
      <c r="N38" s="192"/>
      <c r="O38" s="192"/>
      <c r="P38" s="192"/>
      <c r="Q38" s="192"/>
      <c r="R38" s="187"/>
    </row>
    <row r="39" spans="3:18" ht="15" customHeight="1" x14ac:dyDescent="0.35">
      <c r="C39" s="414"/>
      <c r="D39" s="414"/>
      <c r="E39" s="414"/>
      <c r="F39" s="414"/>
      <c r="G39" s="414"/>
      <c r="H39" s="414"/>
      <c r="I39" s="414"/>
      <c r="J39" s="192"/>
      <c r="K39" s="192"/>
      <c r="L39" s="192"/>
      <c r="M39" s="192"/>
      <c r="N39" s="192"/>
      <c r="O39" s="192"/>
      <c r="P39" s="192"/>
      <c r="Q39" s="192"/>
      <c r="R39" s="187"/>
    </row>
    <row r="40" spans="3:18" ht="16" customHeight="1" x14ac:dyDescent="0.35">
      <c r="C40" s="414"/>
      <c r="D40" s="414"/>
      <c r="E40" s="414"/>
      <c r="F40" s="414"/>
      <c r="G40" s="414"/>
      <c r="H40" s="414"/>
      <c r="I40" s="414"/>
      <c r="J40" s="192"/>
      <c r="K40" s="192"/>
      <c r="L40" s="192"/>
      <c r="M40" s="192"/>
      <c r="N40" s="192"/>
      <c r="O40" s="192"/>
      <c r="P40" s="192"/>
      <c r="Q40" s="192"/>
      <c r="R40" s="187"/>
    </row>
    <row r="41" spans="3:18" ht="16" customHeight="1" x14ac:dyDescent="0.35">
      <c r="C41" s="414"/>
      <c r="D41" s="414"/>
      <c r="E41" s="414"/>
      <c r="F41" s="414"/>
      <c r="G41" s="414"/>
      <c r="H41" s="414"/>
      <c r="I41" s="414"/>
      <c r="J41" s="192"/>
      <c r="K41" s="192"/>
      <c r="L41" s="192"/>
      <c r="M41" s="192"/>
      <c r="N41" s="192"/>
      <c r="O41" s="192"/>
      <c r="P41" s="192"/>
      <c r="Q41" s="192"/>
      <c r="R41" s="187"/>
    </row>
    <row r="42" spans="3:18" ht="16" customHeight="1" x14ac:dyDescent="0.35">
      <c r="C42" s="414"/>
      <c r="D42" s="414"/>
      <c r="E42" s="414"/>
      <c r="F42" s="414"/>
      <c r="G42" s="414"/>
      <c r="H42" s="414"/>
      <c r="I42" s="414"/>
      <c r="J42" s="192"/>
      <c r="K42" s="192"/>
      <c r="L42" s="192"/>
      <c r="M42" s="192"/>
      <c r="N42" s="192"/>
      <c r="O42" s="192"/>
      <c r="P42" s="192"/>
      <c r="Q42" s="192"/>
    </row>
    <row r="43" spans="3:18" ht="16" customHeight="1" x14ac:dyDescent="0.35">
      <c r="C43" s="414"/>
      <c r="D43" s="414"/>
      <c r="E43" s="414"/>
      <c r="F43" s="414"/>
      <c r="G43" s="414"/>
      <c r="H43" s="414"/>
      <c r="I43" s="414"/>
      <c r="J43" s="192"/>
      <c r="K43" s="192"/>
      <c r="L43" s="192"/>
      <c r="M43" s="192"/>
      <c r="N43" s="192"/>
      <c r="O43" s="192"/>
      <c r="P43" s="192"/>
      <c r="Q43" s="192"/>
    </row>
    <row r="44" spans="3:18" ht="16" customHeight="1" x14ac:dyDescent="0.35">
      <c r="C44" s="414"/>
      <c r="D44" s="414"/>
      <c r="E44" s="414"/>
      <c r="F44" s="414"/>
      <c r="G44" s="414"/>
      <c r="H44" s="414"/>
      <c r="I44" s="414"/>
      <c r="J44" s="192"/>
      <c r="K44" s="192"/>
      <c r="L44" s="192"/>
      <c r="M44" s="192"/>
      <c r="N44" s="192"/>
      <c r="O44" s="192"/>
      <c r="P44" s="192"/>
      <c r="Q44" s="192"/>
    </row>
    <row r="45" spans="3:18" ht="16" customHeight="1" x14ac:dyDescent="0.35">
      <c r="C45" s="414"/>
      <c r="D45" s="414"/>
      <c r="E45" s="414"/>
      <c r="F45" s="414"/>
      <c r="G45" s="414"/>
      <c r="H45" s="414"/>
      <c r="I45" s="414"/>
      <c r="J45" s="192"/>
      <c r="K45" s="192"/>
      <c r="L45" s="192"/>
      <c r="M45" s="192"/>
      <c r="N45" s="192"/>
      <c r="O45" s="192"/>
      <c r="P45" s="192"/>
      <c r="Q45" s="192"/>
    </row>
    <row r="46" spans="3:18" ht="16" customHeight="1" x14ac:dyDescent="0.35">
      <c r="C46" s="414"/>
      <c r="D46" s="414"/>
      <c r="E46" s="414"/>
      <c r="F46" s="414"/>
      <c r="G46" s="414"/>
      <c r="H46" s="414"/>
      <c r="I46" s="414"/>
      <c r="J46" s="192"/>
      <c r="K46" s="192"/>
      <c r="L46" s="192"/>
      <c r="M46" s="192"/>
      <c r="N46" s="192"/>
      <c r="O46" s="192"/>
      <c r="P46" s="192"/>
      <c r="Q46" s="192"/>
    </row>
    <row r="47" spans="3:18" x14ac:dyDescent="0.35">
      <c r="C47" s="414"/>
      <c r="D47" s="414"/>
      <c r="E47" s="414"/>
      <c r="F47" s="414"/>
      <c r="G47" s="414"/>
      <c r="H47" s="414"/>
      <c r="I47" s="414"/>
    </row>
    <row r="48" spans="3:18" x14ac:dyDescent="0.35">
      <c r="C48" s="414"/>
      <c r="D48" s="414"/>
      <c r="E48" s="414"/>
      <c r="F48" s="414"/>
      <c r="G48" s="414"/>
      <c r="H48" s="414"/>
      <c r="I48" s="414"/>
    </row>
    <row r="49" spans="3:28" x14ac:dyDescent="0.35">
      <c r="C49" s="414"/>
      <c r="D49" s="414"/>
      <c r="E49" s="414"/>
      <c r="F49" s="414"/>
      <c r="G49" s="414"/>
      <c r="H49" s="414"/>
      <c r="I49" s="414"/>
    </row>
    <row r="50" spans="3:28" x14ac:dyDescent="0.35">
      <c r="C50" s="414"/>
      <c r="D50" s="414"/>
      <c r="E50" s="414"/>
      <c r="F50" s="414"/>
      <c r="G50" s="414"/>
      <c r="H50" s="414"/>
      <c r="I50" s="414"/>
    </row>
    <row r="51" spans="3:28" x14ac:dyDescent="0.35">
      <c r="C51" s="414"/>
      <c r="D51" s="414"/>
      <c r="E51" s="414"/>
      <c r="F51" s="414"/>
      <c r="G51" s="414"/>
      <c r="H51" s="414"/>
      <c r="I51" s="414"/>
    </row>
    <row r="52" spans="3:28" x14ac:dyDescent="0.35">
      <c r="C52" s="414"/>
      <c r="D52" s="414"/>
      <c r="E52" s="414"/>
      <c r="F52" s="414"/>
      <c r="G52" s="414"/>
      <c r="H52" s="414"/>
      <c r="I52" s="414"/>
    </row>
    <row r="55" spans="3:28" ht="16.5" x14ac:dyDescent="0.35">
      <c r="C55" s="338" t="s">
        <v>427</v>
      </c>
      <c r="D55" s="338"/>
      <c r="E55" s="338"/>
      <c r="F55" s="338"/>
      <c r="G55" s="338"/>
      <c r="H55" s="338"/>
      <c r="I55" s="338"/>
      <c r="J55" s="338"/>
      <c r="K55" s="338"/>
      <c r="L55" s="338"/>
      <c r="M55" s="338"/>
      <c r="N55" s="338"/>
      <c r="O55" s="338"/>
      <c r="P55" s="338"/>
      <c r="Q55" s="338"/>
      <c r="R55" s="338"/>
    </row>
    <row r="56" spans="3:28" x14ac:dyDescent="0.35">
      <c r="C56" s="22"/>
      <c r="D56" s="22"/>
      <c r="E56" s="22"/>
      <c r="F56" s="22"/>
      <c r="G56" s="22"/>
      <c r="H56" s="22"/>
      <c r="I56" s="22"/>
      <c r="J56" s="22"/>
      <c r="K56" s="22"/>
      <c r="L56" s="22"/>
      <c r="M56" s="22"/>
      <c r="N56" s="22"/>
      <c r="O56" s="22"/>
      <c r="P56" s="22"/>
      <c r="Q56" s="22"/>
      <c r="R56" s="22"/>
    </row>
    <row r="57" spans="3:28" ht="15" customHeight="1" x14ac:dyDescent="0.35">
      <c r="C57" s="194"/>
      <c r="D57" s="194"/>
      <c r="E57" s="194"/>
      <c r="F57" s="194"/>
      <c r="G57" s="194"/>
      <c r="H57" s="194"/>
      <c r="I57" s="194"/>
      <c r="J57" s="194"/>
      <c r="K57" s="529" t="s">
        <v>428</v>
      </c>
      <c r="L57" s="529"/>
      <c r="M57" s="529"/>
      <c r="N57" s="529"/>
      <c r="O57" s="529"/>
      <c r="P57" s="529"/>
      <c r="Q57" s="529"/>
      <c r="R57" s="529"/>
    </row>
    <row r="58" spans="3:28" ht="15" customHeight="1" x14ac:dyDescent="0.35">
      <c r="C58" s="194"/>
      <c r="D58" s="194"/>
      <c r="E58" s="194"/>
      <c r="F58" s="194"/>
      <c r="G58" s="194"/>
      <c r="H58" s="194"/>
      <c r="I58" s="194"/>
      <c r="J58" s="194"/>
      <c r="K58" s="529"/>
      <c r="L58" s="529"/>
      <c r="M58" s="529"/>
      <c r="N58" s="529"/>
      <c r="O58" s="529"/>
      <c r="P58" s="529"/>
      <c r="Q58" s="529"/>
      <c r="R58" s="529"/>
    </row>
    <row r="59" spans="3:28" ht="15" customHeight="1" x14ac:dyDescent="0.35">
      <c r="C59" s="194"/>
      <c r="D59" s="194"/>
      <c r="E59" s="194"/>
      <c r="F59" s="194"/>
      <c r="G59" s="194"/>
      <c r="H59" s="194"/>
      <c r="I59" s="194"/>
      <c r="J59" s="194"/>
      <c r="K59" s="529"/>
      <c r="L59" s="529"/>
      <c r="M59" s="529"/>
      <c r="N59" s="529"/>
      <c r="O59" s="529"/>
      <c r="P59" s="529"/>
      <c r="Q59" s="529"/>
      <c r="R59" s="529"/>
    </row>
    <row r="60" spans="3:28" ht="15" customHeight="1" x14ac:dyDescent="0.35">
      <c r="C60" s="194"/>
      <c r="D60" s="194"/>
      <c r="E60" s="194"/>
      <c r="F60" s="194"/>
      <c r="G60" s="194"/>
      <c r="H60" s="194"/>
      <c r="I60" s="194"/>
      <c r="J60" s="194"/>
      <c r="K60" s="529"/>
      <c r="L60" s="529"/>
      <c r="M60" s="529"/>
      <c r="N60" s="529"/>
      <c r="O60" s="529"/>
      <c r="P60" s="529"/>
      <c r="Q60" s="529"/>
      <c r="R60" s="529"/>
    </row>
    <row r="61" spans="3:28" ht="15" customHeight="1" x14ac:dyDescent="0.35">
      <c r="C61" s="194"/>
      <c r="D61" s="194"/>
      <c r="E61" s="194"/>
      <c r="F61" s="194"/>
      <c r="G61" s="194"/>
      <c r="H61" s="194"/>
      <c r="I61" s="194"/>
      <c r="J61" s="194"/>
      <c r="K61" s="529"/>
      <c r="L61" s="529"/>
      <c r="M61" s="529"/>
      <c r="N61" s="529"/>
      <c r="O61" s="529"/>
      <c r="P61" s="529"/>
      <c r="Q61" s="529"/>
      <c r="R61" s="529"/>
    </row>
    <row r="62" spans="3:28" ht="15" customHeight="1" x14ac:dyDescent="0.35">
      <c r="C62" s="194"/>
      <c r="D62" s="194"/>
      <c r="E62" s="194"/>
      <c r="F62" s="194"/>
      <c r="G62" s="194"/>
      <c r="H62" s="194"/>
      <c r="I62" s="194"/>
      <c r="J62" s="194"/>
      <c r="K62" s="529"/>
      <c r="L62" s="529"/>
      <c r="M62" s="529"/>
      <c r="N62" s="529"/>
      <c r="O62" s="529"/>
      <c r="P62" s="529"/>
      <c r="Q62" s="529"/>
      <c r="R62" s="529"/>
    </row>
    <row r="63" spans="3:28" ht="15" customHeight="1" x14ac:dyDescent="0.35">
      <c r="C63" s="194"/>
      <c r="D63" s="194"/>
      <c r="E63" s="194"/>
      <c r="F63" s="194"/>
      <c r="G63" s="194"/>
      <c r="H63" s="194"/>
      <c r="I63" s="194"/>
      <c r="J63" s="194"/>
      <c r="K63" s="529"/>
      <c r="L63" s="529"/>
      <c r="M63" s="529"/>
      <c r="N63" s="529"/>
      <c r="O63" s="529"/>
      <c r="P63" s="529"/>
      <c r="Q63" s="529"/>
      <c r="R63" s="529"/>
    </row>
    <row r="64" spans="3:28" ht="15" customHeight="1" x14ac:dyDescent="0.35">
      <c r="C64" s="194"/>
      <c r="D64" s="194"/>
      <c r="E64" s="194"/>
      <c r="F64" s="194"/>
      <c r="G64" s="194"/>
      <c r="H64" s="194"/>
      <c r="I64" s="194"/>
      <c r="J64" s="194"/>
      <c r="K64" s="529"/>
      <c r="L64" s="529"/>
      <c r="M64" s="529"/>
      <c r="N64" s="529"/>
      <c r="O64" s="529"/>
      <c r="P64" s="529"/>
      <c r="Q64" s="529"/>
      <c r="R64" s="529"/>
      <c r="V64" s="526"/>
      <c r="W64" s="526"/>
      <c r="X64" s="526"/>
      <c r="Y64" s="526"/>
      <c r="Z64" s="526"/>
      <c r="AA64" s="526"/>
      <c r="AB64" s="526"/>
    </row>
    <row r="65" spans="3:28" ht="15" customHeight="1" x14ac:dyDescent="0.35">
      <c r="C65" s="194"/>
      <c r="D65" s="194"/>
      <c r="E65" s="194"/>
      <c r="F65" s="194"/>
      <c r="G65" s="194"/>
      <c r="H65" s="194"/>
      <c r="I65" s="194"/>
      <c r="J65" s="194"/>
      <c r="K65" s="529"/>
      <c r="L65" s="529"/>
      <c r="M65" s="529"/>
      <c r="N65" s="529"/>
      <c r="O65" s="529"/>
      <c r="P65" s="529"/>
      <c r="Q65" s="529"/>
      <c r="R65" s="529"/>
      <c r="V65" s="526"/>
      <c r="W65" s="526"/>
      <c r="X65" s="526"/>
      <c r="Y65" s="526"/>
      <c r="Z65" s="526"/>
      <c r="AA65" s="526"/>
      <c r="AB65" s="526"/>
    </row>
    <row r="66" spans="3:28" ht="15" customHeight="1" x14ac:dyDescent="0.35">
      <c r="C66" s="194"/>
      <c r="D66" s="194"/>
      <c r="E66" s="194"/>
      <c r="F66" s="194"/>
      <c r="G66" s="194"/>
      <c r="H66" s="194"/>
      <c r="I66" s="194"/>
      <c r="J66" s="194"/>
      <c r="K66" s="529"/>
      <c r="L66" s="529"/>
      <c r="M66" s="529"/>
      <c r="N66" s="529"/>
      <c r="O66" s="529"/>
      <c r="P66" s="529"/>
      <c r="Q66" s="529"/>
      <c r="R66" s="529"/>
      <c r="V66" s="526"/>
      <c r="W66" s="526"/>
      <c r="X66" s="526"/>
      <c r="Y66" s="526"/>
      <c r="Z66" s="526"/>
      <c r="AA66" s="526"/>
      <c r="AB66" s="526"/>
    </row>
    <row r="67" spans="3:28" ht="15" customHeight="1" x14ac:dyDescent="0.35">
      <c r="C67" s="194"/>
      <c r="D67" s="194"/>
      <c r="E67" s="194"/>
      <c r="F67" s="194"/>
      <c r="G67" s="194"/>
      <c r="H67" s="194"/>
      <c r="I67" s="194"/>
      <c r="J67" s="194"/>
      <c r="K67" s="529"/>
      <c r="L67" s="529"/>
      <c r="M67" s="529"/>
      <c r="N67" s="529"/>
      <c r="O67" s="529"/>
      <c r="P67" s="529"/>
      <c r="Q67" s="529"/>
      <c r="R67" s="529"/>
      <c r="V67" s="526"/>
      <c r="W67" s="526"/>
      <c r="X67" s="526"/>
      <c r="Y67" s="526"/>
      <c r="Z67" s="526"/>
      <c r="AA67" s="526"/>
      <c r="AB67" s="526"/>
    </row>
    <row r="68" spans="3:28" ht="15" customHeight="1" x14ac:dyDescent="0.35">
      <c r="C68" s="194"/>
      <c r="D68" s="194"/>
      <c r="E68" s="194"/>
      <c r="F68" s="194"/>
      <c r="G68" s="194"/>
      <c r="H68" s="194"/>
      <c r="I68" s="194"/>
      <c r="J68" s="194"/>
      <c r="K68" s="529"/>
      <c r="L68" s="529"/>
      <c r="M68" s="529"/>
      <c r="N68" s="529"/>
      <c r="O68" s="529"/>
      <c r="P68" s="529"/>
      <c r="Q68" s="529"/>
      <c r="R68" s="529"/>
      <c r="V68" s="526"/>
      <c r="W68" s="526"/>
      <c r="X68" s="526"/>
      <c r="Y68" s="526"/>
      <c r="Z68" s="526"/>
      <c r="AA68" s="526"/>
      <c r="AB68" s="526"/>
    </row>
    <row r="69" spans="3:28" ht="15" customHeight="1" x14ac:dyDescent="0.35">
      <c r="C69" s="194"/>
      <c r="D69" s="194"/>
      <c r="E69" s="194"/>
      <c r="F69" s="194"/>
      <c r="G69" s="194"/>
      <c r="H69" s="194"/>
      <c r="I69" s="194"/>
      <c r="J69" s="194"/>
      <c r="K69" s="529"/>
      <c r="L69" s="529"/>
      <c r="M69" s="529"/>
      <c r="N69" s="529"/>
      <c r="O69" s="529"/>
      <c r="P69" s="529"/>
      <c r="Q69" s="529"/>
      <c r="R69" s="529"/>
      <c r="V69" s="526"/>
      <c r="W69" s="526"/>
      <c r="X69" s="526"/>
      <c r="Y69" s="526"/>
      <c r="Z69" s="526"/>
      <c r="AA69" s="526"/>
      <c r="AB69" s="526"/>
    </row>
    <row r="70" spans="3:28" ht="15" customHeight="1" x14ac:dyDescent="0.35">
      <c r="C70" s="194"/>
      <c r="D70" s="194"/>
      <c r="E70" s="194"/>
      <c r="F70" s="194"/>
      <c r="G70" s="194"/>
      <c r="H70" s="194"/>
      <c r="I70" s="194"/>
      <c r="J70" s="194"/>
      <c r="K70" s="529"/>
      <c r="L70" s="529"/>
      <c r="M70" s="529"/>
      <c r="N70" s="529"/>
      <c r="O70" s="529"/>
      <c r="P70" s="529"/>
      <c r="Q70" s="529"/>
      <c r="R70" s="529"/>
      <c r="V70" s="526"/>
      <c r="W70" s="526"/>
      <c r="X70" s="526"/>
      <c r="Y70" s="526"/>
      <c r="Z70" s="526"/>
      <c r="AA70" s="526"/>
      <c r="AB70" s="526"/>
    </row>
    <row r="71" spans="3:28" ht="15" customHeight="1" x14ac:dyDescent="0.35">
      <c r="C71" s="194"/>
      <c r="D71" s="194"/>
      <c r="E71" s="194"/>
      <c r="F71" s="194"/>
      <c r="G71" s="194"/>
      <c r="H71" s="194"/>
      <c r="I71" s="194"/>
      <c r="J71" s="194"/>
      <c r="K71" s="529"/>
      <c r="L71" s="529"/>
      <c r="M71" s="529"/>
      <c r="N71" s="529"/>
      <c r="O71" s="529"/>
      <c r="P71" s="529"/>
      <c r="Q71" s="529"/>
      <c r="R71" s="529"/>
      <c r="V71" s="526"/>
      <c r="W71" s="526"/>
      <c r="X71" s="526"/>
      <c r="Y71" s="526"/>
      <c r="Z71" s="526"/>
      <c r="AA71" s="526"/>
      <c r="AB71" s="526"/>
    </row>
    <row r="72" spans="3:28" ht="15" customHeight="1" x14ac:dyDescent="0.35">
      <c r="C72" s="194"/>
      <c r="D72" s="194"/>
      <c r="E72" s="194"/>
      <c r="F72" s="194"/>
      <c r="G72" s="194"/>
      <c r="H72" s="194"/>
      <c r="I72" s="194"/>
      <c r="J72" s="194"/>
      <c r="K72" s="529"/>
      <c r="L72" s="529"/>
      <c r="M72" s="529"/>
      <c r="N72" s="529"/>
      <c r="O72" s="529"/>
      <c r="P72" s="529"/>
      <c r="Q72" s="529"/>
      <c r="R72" s="529"/>
      <c r="V72" s="526"/>
      <c r="W72" s="526"/>
      <c r="X72" s="526"/>
      <c r="Y72" s="526"/>
      <c r="Z72" s="526"/>
      <c r="AA72" s="526"/>
      <c r="AB72" s="526"/>
    </row>
    <row r="73" spans="3:28" ht="15" customHeight="1" x14ac:dyDescent="0.35">
      <c r="C73" s="194"/>
      <c r="D73" s="194"/>
      <c r="E73" s="194"/>
      <c r="F73" s="194"/>
      <c r="G73" s="194"/>
      <c r="H73" s="194"/>
      <c r="I73" s="194"/>
      <c r="J73" s="194"/>
      <c r="K73" s="529"/>
      <c r="L73" s="529"/>
      <c r="M73" s="529"/>
      <c r="N73" s="529"/>
      <c r="O73" s="529"/>
      <c r="P73" s="529"/>
      <c r="Q73" s="529"/>
      <c r="R73" s="529"/>
      <c r="V73" s="526"/>
      <c r="W73" s="526"/>
      <c r="X73" s="526"/>
      <c r="Y73" s="526"/>
      <c r="Z73" s="526"/>
      <c r="AA73" s="526"/>
      <c r="AB73" s="526"/>
    </row>
    <row r="74" spans="3:28" ht="15" customHeight="1" x14ac:dyDescent="0.35">
      <c r="C74" s="194"/>
      <c r="D74" s="194"/>
      <c r="E74" s="194"/>
      <c r="F74" s="194"/>
      <c r="G74" s="194"/>
      <c r="H74" s="194"/>
      <c r="I74" s="194"/>
      <c r="J74" s="194"/>
      <c r="K74" s="529"/>
      <c r="L74" s="529"/>
      <c r="M74" s="529"/>
      <c r="N74" s="529"/>
      <c r="O74" s="529"/>
      <c r="P74" s="529"/>
      <c r="Q74" s="529"/>
      <c r="R74" s="529"/>
      <c r="V74" s="526"/>
      <c r="W74" s="526"/>
      <c r="X74" s="526"/>
      <c r="Y74" s="526"/>
      <c r="Z74" s="526"/>
      <c r="AA74" s="526"/>
      <c r="AB74" s="526"/>
    </row>
    <row r="75" spans="3:28" ht="16" customHeight="1" x14ac:dyDescent="0.35">
      <c r="C75" s="194"/>
      <c r="D75" s="194"/>
      <c r="E75" s="194"/>
      <c r="F75" s="194"/>
      <c r="G75" s="194"/>
      <c r="H75" s="194"/>
      <c r="I75" s="194"/>
      <c r="J75" s="194"/>
      <c r="K75" s="529"/>
      <c r="L75" s="529"/>
      <c r="M75" s="529"/>
      <c r="N75" s="529"/>
      <c r="O75" s="529"/>
      <c r="P75" s="529"/>
      <c r="Q75" s="529"/>
      <c r="R75" s="529"/>
      <c r="V75" s="186"/>
      <c r="W75" s="186"/>
      <c r="X75" s="186"/>
      <c r="Y75" s="186"/>
      <c r="Z75" s="186"/>
      <c r="AA75" s="186"/>
      <c r="AB75" s="186"/>
    </row>
    <row r="76" spans="3:28" ht="16" customHeight="1" x14ac:dyDescent="0.35">
      <c r="C76" s="194"/>
      <c r="D76" s="194"/>
      <c r="E76" s="194"/>
      <c r="F76" s="194"/>
      <c r="G76" s="194"/>
      <c r="H76" s="194"/>
      <c r="I76" s="194"/>
      <c r="J76" s="194"/>
      <c r="K76" s="529"/>
      <c r="L76" s="529"/>
      <c r="M76" s="529"/>
      <c r="N76" s="529"/>
      <c r="O76" s="529"/>
      <c r="P76" s="529"/>
      <c r="Q76" s="529"/>
      <c r="R76" s="529"/>
      <c r="V76" s="186"/>
      <c r="W76" s="186"/>
      <c r="X76" s="186"/>
      <c r="Y76" s="186"/>
      <c r="Z76" s="186"/>
      <c r="AA76" s="186"/>
      <c r="AB76" s="186"/>
    </row>
    <row r="77" spans="3:28" ht="16" customHeight="1" x14ac:dyDescent="0.35">
      <c r="C77" s="194"/>
      <c r="D77" s="194"/>
      <c r="E77" s="194"/>
      <c r="F77" s="194"/>
      <c r="G77" s="194"/>
      <c r="H77" s="194"/>
      <c r="I77" s="194"/>
      <c r="J77" s="194"/>
      <c r="K77" s="529"/>
      <c r="L77" s="529"/>
      <c r="M77" s="529"/>
      <c r="N77" s="529"/>
      <c r="O77" s="529"/>
      <c r="P77" s="529"/>
      <c r="Q77" s="529"/>
      <c r="R77" s="529"/>
      <c r="V77" s="186"/>
      <c r="W77" s="186"/>
      <c r="X77" s="186"/>
      <c r="Y77" s="186"/>
      <c r="Z77" s="186"/>
      <c r="AA77" s="186"/>
      <c r="AB77" s="186"/>
    </row>
    <row r="78" spans="3:28" ht="16" customHeight="1" x14ac:dyDescent="0.35">
      <c r="C78" s="194"/>
      <c r="D78" s="194"/>
      <c r="E78" s="194"/>
      <c r="F78" s="194"/>
      <c r="G78" s="194"/>
      <c r="H78" s="194"/>
      <c r="I78" s="194"/>
      <c r="J78" s="194"/>
      <c r="K78" s="529"/>
      <c r="L78" s="529"/>
      <c r="M78" s="529"/>
      <c r="N78" s="529"/>
      <c r="O78" s="529"/>
      <c r="P78" s="529"/>
      <c r="Q78" s="529"/>
      <c r="R78" s="529"/>
      <c r="V78" s="186"/>
      <c r="W78" s="186"/>
      <c r="X78" s="186"/>
      <c r="Y78" s="186"/>
      <c r="Z78" s="186"/>
      <c r="AA78" s="186"/>
      <c r="AB78" s="186"/>
    </row>
    <row r="79" spans="3:28" ht="16" customHeight="1" x14ac:dyDescent="0.35">
      <c r="J79" s="194"/>
      <c r="K79" s="529"/>
      <c r="L79" s="529"/>
      <c r="M79" s="529"/>
      <c r="N79" s="529"/>
      <c r="O79" s="529"/>
      <c r="P79" s="529"/>
      <c r="Q79" s="529"/>
      <c r="R79" s="529"/>
      <c r="V79" s="186"/>
      <c r="W79" s="186"/>
      <c r="X79" s="186"/>
      <c r="Y79" s="186"/>
      <c r="Z79" s="186"/>
      <c r="AA79" s="186"/>
      <c r="AB79" s="186"/>
    </row>
    <row r="80" spans="3:28" ht="16" customHeight="1" x14ac:dyDescent="0.35">
      <c r="J80" s="194"/>
      <c r="K80" s="529"/>
      <c r="L80" s="529"/>
      <c r="M80" s="529"/>
      <c r="N80" s="529"/>
      <c r="O80" s="529"/>
      <c r="P80" s="529"/>
      <c r="Q80" s="529"/>
      <c r="R80" s="529"/>
      <c r="V80" s="186"/>
      <c r="W80" s="186"/>
      <c r="X80" s="186"/>
      <c r="Y80" s="186"/>
      <c r="Z80" s="186"/>
      <c r="AA80" s="186"/>
      <c r="AB80" s="186"/>
    </row>
    <row r="81" spans="3:28" ht="16" customHeight="1" x14ac:dyDescent="0.35">
      <c r="J81" s="194"/>
      <c r="K81" s="529"/>
      <c r="L81" s="529"/>
      <c r="M81" s="529"/>
      <c r="N81" s="529"/>
      <c r="O81" s="529"/>
      <c r="P81" s="529"/>
      <c r="Q81" s="529"/>
      <c r="R81" s="529"/>
      <c r="V81" s="186"/>
      <c r="W81" s="186"/>
      <c r="X81" s="186"/>
      <c r="Y81" s="186"/>
      <c r="Z81" s="186"/>
      <c r="AA81" s="186"/>
      <c r="AB81" s="186"/>
    </row>
    <row r="82" spans="3:28" ht="16" customHeight="1" x14ac:dyDescent="0.35">
      <c r="J82" s="194"/>
      <c r="K82" s="529"/>
      <c r="L82" s="529"/>
      <c r="M82" s="529"/>
      <c r="N82" s="529"/>
      <c r="O82" s="529"/>
      <c r="P82" s="529"/>
      <c r="Q82" s="529"/>
      <c r="R82" s="529"/>
      <c r="V82" s="186"/>
      <c r="W82" s="186"/>
      <c r="X82" s="186"/>
      <c r="Y82" s="186"/>
      <c r="Z82" s="186"/>
      <c r="AA82" s="186"/>
      <c r="AB82" s="186"/>
    </row>
    <row r="83" spans="3:28" ht="16" customHeight="1" x14ac:dyDescent="0.35">
      <c r="J83" s="194"/>
      <c r="K83" s="529"/>
      <c r="L83" s="529"/>
      <c r="M83" s="529"/>
      <c r="N83" s="529"/>
      <c r="O83" s="529"/>
      <c r="P83" s="529"/>
      <c r="Q83" s="529"/>
      <c r="R83" s="529"/>
      <c r="V83" s="186"/>
      <c r="W83" s="186"/>
      <c r="X83" s="186"/>
      <c r="Y83" s="186"/>
      <c r="Z83" s="186"/>
      <c r="AA83" s="186"/>
      <c r="AB83" s="186"/>
    </row>
    <row r="84" spans="3:28" ht="16" customHeight="1" x14ac:dyDescent="0.35">
      <c r="J84" s="194"/>
      <c r="K84" s="529"/>
      <c r="L84" s="529"/>
      <c r="M84" s="529"/>
      <c r="N84" s="529"/>
      <c r="O84" s="529"/>
      <c r="P84" s="529"/>
      <c r="Q84" s="529"/>
      <c r="R84" s="529"/>
      <c r="V84" s="186"/>
      <c r="W84" s="186"/>
      <c r="X84" s="186"/>
      <c r="Y84" s="186"/>
      <c r="Z84" s="186"/>
      <c r="AA84" s="186"/>
      <c r="AB84" s="186"/>
    </row>
    <row r="85" spans="3:28" ht="16" customHeight="1" x14ac:dyDescent="0.35">
      <c r="J85" s="194"/>
      <c r="K85" s="530" t="s">
        <v>429</v>
      </c>
      <c r="L85" s="531"/>
      <c r="M85" s="531"/>
      <c r="N85" s="531"/>
      <c r="O85" s="531"/>
      <c r="P85" s="531"/>
      <c r="Q85" s="532"/>
      <c r="R85" s="194"/>
      <c r="V85" s="186"/>
      <c r="W85" s="186"/>
      <c r="X85" s="186"/>
      <c r="Y85" s="186"/>
      <c r="Z85" s="186"/>
      <c r="AA85" s="186"/>
      <c r="AB85" s="186"/>
    </row>
    <row r="86" spans="3:28" ht="16" customHeight="1" x14ac:dyDescent="0.35">
      <c r="J86" s="194"/>
      <c r="K86" s="533"/>
      <c r="L86" s="534"/>
      <c r="M86" s="534"/>
      <c r="N86" s="534"/>
      <c r="O86" s="534"/>
      <c r="P86" s="534"/>
      <c r="Q86" s="535"/>
      <c r="R86" s="194"/>
      <c r="V86" s="186"/>
      <c r="W86" s="186"/>
      <c r="X86" s="186"/>
      <c r="Y86" s="186"/>
      <c r="Z86" s="186"/>
      <c r="AA86" s="186"/>
      <c r="AB86" s="186"/>
    </row>
    <row r="87" spans="3:28" ht="16" customHeight="1" x14ac:dyDescent="0.35">
      <c r="F87" s="23"/>
      <c r="G87" s="22"/>
      <c r="H87" s="22"/>
      <c r="I87" s="22"/>
      <c r="J87" s="22"/>
      <c r="K87" s="533"/>
      <c r="L87" s="534"/>
      <c r="M87" s="534"/>
      <c r="N87" s="534"/>
      <c r="O87" s="534"/>
      <c r="P87" s="534"/>
      <c r="Q87" s="535"/>
      <c r="V87" s="186"/>
      <c r="W87" s="186"/>
      <c r="X87" s="186"/>
      <c r="Y87" s="186"/>
      <c r="Z87" s="186"/>
      <c r="AA87" s="186"/>
      <c r="AB87" s="186"/>
    </row>
    <row r="88" spans="3:28" ht="16" customHeight="1" x14ac:dyDescent="0.35">
      <c r="F88" s="22"/>
      <c r="G88" s="22"/>
      <c r="H88" s="22"/>
      <c r="I88" s="22"/>
      <c r="J88" s="22"/>
      <c r="K88" s="533"/>
      <c r="L88" s="534"/>
      <c r="M88" s="534"/>
      <c r="N88" s="534"/>
      <c r="O88" s="534"/>
      <c r="P88" s="534"/>
      <c r="Q88" s="535"/>
      <c r="V88" s="186"/>
      <c r="W88" s="186"/>
      <c r="X88" s="186"/>
      <c r="Y88" s="186"/>
      <c r="Z88" s="186"/>
      <c r="AA88" s="186"/>
      <c r="AB88" s="186"/>
    </row>
    <row r="89" spans="3:28" ht="16" customHeight="1" x14ac:dyDescent="0.35">
      <c r="C89" s="23"/>
      <c r="D89" s="22"/>
      <c r="E89" s="22"/>
      <c r="F89" s="22"/>
      <c r="G89" s="22"/>
      <c r="H89" s="22"/>
      <c r="I89" s="22"/>
      <c r="J89" s="22"/>
      <c r="K89" s="533"/>
      <c r="L89" s="534"/>
      <c r="M89" s="534"/>
      <c r="N89" s="534"/>
      <c r="O89" s="534"/>
      <c r="P89" s="534"/>
      <c r="Q89" s="535"/>
      <c r="V89" s="186"/>
      <c r="W89" s="186"/>
      <c r="X89" s="186"/>
      <c r="Y89" s="186"/>
      <c r="Z89" s="186"/>
      <c r="AA89" s="186"/>
      <c r="AB89" s="186"/>
    </row>
    <row r="90" spans="3:28" ht="16" customHeight="1" x14ac:dyDescent="0.35">
      <c r="C90" s="22"/>
      <c r="D90" s="22"/>
      <c r="E90" s="22"/>
      <c r="F90" s="22"/>
      <c r="G90" s="22"/>
      <c r="H90" s="22"/>
      <c r="I90" s="22"/>
      <c r="J90" s="22"/>
      <c r="K90" s="533"/>
      <c r="L90" s="534"/>
      <c r="M90" s="534"/>
      <c r="N90" s="534"/>
      <c r="O90" s="534"/>
      <c r="P90" s="534"/>
      <c r="Q90" s="535"/>
      <c r="V90" s="186"/>
      <c r="W90" s="186"/>
      <c r="X90" s="186"/>
      <c r="Y90" s="186"/>
      <c r="Z90" s="186"/>
      <c r="AA90" s="186"/>
      <c r="AB90" s="186"/>
    </row>
    <row r="91" spans="3:28" x14ac:dyDescent="0.35">
      <c r="C91" s="22"/>
      <c r="D91" s="22"/>
      <c r="E91" s="22"/>
      <c r="F91" s="22"/>
      <c r="G91" s="22"/>
      <c r="H91" s="22"/>
      <c r="I91" s="22"/>
      <c r="J91" s="22"/>
      <c r="K91" s="536"/>
      <c r="L91" s="537"/>
      <c r="M91" s="537"/>
      <c r="N91" s="537"/>
      <c r="O91" s="537"/>
      <c r="P91" s="537"/>
      <c r="Q91" s="538"/>
      <c r="V91" s="186"/>
      <c r="W91" s="186"/>
      <c r="X91" s="186"/>
      <c r="Y91" s="186"/>
      <c r="Z91" s="186"/>
      <c r="AA91" s="186"/>
      <c r="AB91" s="186"/>
    </row>
    <row r="92" spans="3:28" x14ac:dyDescent="0.35">
      <c r="C92" s="22"/>
      <c r="D92" s="22"/>
      <c r="E92" s="22"/>
      <c r="F92" s="22"/>
      <c r="G92" s="22"/>
      <c r="H92" s="22"/>
      <c r="I92" s="22"/>
      <c r="J92" s="22"/>
      <c r="V92" s="186"/>
      <c r="W92" s="186"/>
      <c r="X92" s="186"/>
      <c r="Y92" s="186"/>
      <c r="Z92" s="186"/>
      <c r="AA92" s="186"/>
      <c r="AB92" s="186"/>
    </row>
    <row r="94" spans="3:28" ht="16.5" x14ac:dyDescent="0.35">
      <c r="C94" s="338" t="s">
        <v>430</v>
      </c>
      <c r="D94" s="338"/>
      <c r="E94" s="338"/>
      <c r="F94" s="338"/>
      <c r="G94" s="338"/>
      <c r="H94" s="338"/>
      <c r="I94" s="338"/>
      <c r="J94" s="338"/>
      <c r="K94" s="338"/>
      <c r="L94" s="338"/>
      <c r="M94" s="338"/>
      <c r="N94" s="338"/>
      <c r="O94" s="338"/>
      <c r="P94" s="338"/>
      <c r="Q94" s="338"/>
      <c r="R94" s="338"/>
    </row>
    <row r="96" spans="3:28" ht="16" customHeight="1" x14ac:dyDescent="0.35"/>
    <row r="97" spans="3:29" ht="409.5" customHeight="1" x14ac:dyDescent="0.35">
      <c r="C97" s="528" t="s">
        <v>431</v>
      </c>
      <c r="D97" s="528"/>
      <c r="E97" s="528"/>
      <c r="F97" s="528"/>
      <c r="G97" s="528"/>
      <c r="H97" s="528"/>
      <c r="I97" s="528"/>
      <c r="J97" s="528"/>
      <c r="K97" s="528"/>
      <c r="L97" s="528"/>
      <c r="M97" s="195"/>
      <c r="N97" s="195"/>
      <c r="O97" s="195"/>
      <c r="P97" s="195"/>
      <c r="Q97" s="195"/>
    </row>
    <row r="98" spans="3:29" x14ac:dyDescent="0.35">
      <c r="K98" s="195"/>
      <c r="L98" s="195"/>
      <c r="M98" s="195"/>
      <c r="N98" s="195"/>
      <c r="O98" s="195"/>
      <c r="P98" s="195"/>
      <c r="Q98" s="195"/>
    </row>
    <row r="99" spans="3:29" x14ac:dyDescent="0.35">
      <c r="K99" s="195"/>
      <c r="L99" s="195"/>
      <c r="M99" s="195"/>
      <c r="N99" s="195"/>
      <c r="O99" s="195"/>
      <c r="P99" s="195"/>
      <c r="Q99" s="195"/>
    </row>
    <row r="100" spans="3:29" x14ac:dyDescent="0.35">
      <c r="K100" s="195"/>
      <c r="L100" s="195"/>
      <c r="M100" s="195"/>
      <c r="N100" s="195"/>
      <c r="O100" s="195"/>
      <c r="P100" s="195"/>
      <c r="Q100" s="195"/>
    </row>
    <row r="101" spans="3:29" x14ac:dyDescent="0.35">
      <c r="K101" s="195"/>
      <c r="L101" s="195"/>
      <c r="M101" s="195"/>
      <c r="N101" s="195"/>
      <c r="O101" s="195"/>
      <c r="P101" s="195"/>
      <c r="Q101" s="195"/>
    </row>
    <row r="105" spans="3:29" x14ac:dyDescent="0.35">
      <c r="W105" s="526"/>
      <c r="X105" s="526"/>
      <c r="Y105" s="526"/>
      <c r="Z105" s="526"/>
      <c r="AA105" s="526"/>
      <c r="AB105" s="526"/>
      <c r="AC105" s="526"/>
    </row>
    <row r="106" spans="3:29" x14ac:dyDescent="0.35">
      <c r="W106" s="526"/>
      <c r="X106" s="526"/>
      <c r="Y106" s="526"/>
      <c r="Z106" s="526"/>
      <c r="AA106" s="526"/>
      <c r="AB106" s="526"/>
      <c r="AC106" s="526"/>
    </row>
    <row r="107" spans="3:29" x14ac:dyDescent="0.35">
      <c r="W107" s="526"/>
      <c r="X107" s="526"/>
      <c r="Y107" s="526"/>
      <c r="Z107" s="526"/>
      <c r="AA107" s="526"/>
      <c r="AB107" s="526"/>
      <c r="AC107" s="526"/>
    </row>
    <row r="108" spans="3:29" x14ac:dyDescent="0.35">
      <c r="W108" s="526"/>
      <c r="X108" s="526"/>
      <c r="Y108" s="526"/>
      <c r="Z108" s="526"/>
      <c r="AA108" s="526"/>
      <c r="AB108" s="526"/>
      <c r="AC108" s="526"/>
    </row>
    <row r="109" spans="3:29" x14ac:dyDescent="0.35">
      <c r="W109" s="526"/>
      <c r="X109" s="526"/>
      <c r="Y109" s="526"/>
      <c r="Z109" s="526"/>
      <c r="AA109" s="526"/>
      <c r="AB109" s="526"/>
      <c r="AC109" s="526"/>
    </row>
    <row r="110" spans="3:29" x14ac:dyDescent="0.35">
      <c r="W110" s="526"/>
      <c r="X110" s="526"/>
      <c r="Y110" s="526"/>
      <c r="Z110" s="526"/>
      <c r="AA110" s="526"/>
      <c r="AB110" s="526"/>
      <c r="AC110" s="526"/>
    </row>
    <row r="111" spans="3:29" x14ac:dyDescent="0.35">
      <c r="W111" s="526"/>
      <c r="X111" s="526"/>
      <c r="Y111" s="526"/>
      <c r="Z111" s="526"/>
      <c r="AA111" s="526"/>
      <c r="AB111" s="526"/>
      <c r="AC111" s="526"/>
    </row>
    <row r="112" spans="3:29" x14ac:dyDescent="0.35">
      <c r="W112" s="526"/>
      <c r="X112" s="526"/>
      <c r="Y112" s="526"/>
      <c r="Z112" s="526"/>
      <c r="AA112" s="526"/>
      <c r="AB112" s="526"/>
      <c r="AC112" s="526"/>
    </row>
    <row r="113" spans="10:29" x14ac:dyDescent="0.35">
      <c r="W113" s="526"/>
      <c r="X113" s="526"/>
      <c r="Y113" s="526"/>
      <c r="Z113" s="526"/>
      <c r="AA113" s="526"/>
      <c r="AB113" s="526"/>
      <c r="AC113" s="526"/>
    </row>
    <row r="114" spans="10:29" x14ac:dyDescent="0.35">
      <c r="W114" s="526"/>
      <c r="X114" s="526"/>
      <c r="Y114" s="526"/>
      <c r="Z114" s="526"/>
      <c r="AA114" s="526"/>
      <c r="AB114" s="526"/>
      <c r="AC114" s="526"/>
    </row>
    <row r="115" spans="10:29" x14ac:dyDescent="0.35">
      <c r="W115" s="526"/>
      <c r="X115" s="526"/>
      <c r="Y115" s="526"/>
      <c r="Z115" s="526"/>
      <c r="AA115" s="526"/>
      <c r="AB115" s="526"/>
      <c r="AC115" s="526"/>
    </row>
    <row r="116" spans="10:29" ht="16" customHeight="1" x14ac:dyDescent="0.35">
      <c r="J116" s="102" t="s">
        <v>432</v>
      </c>
      <c r="K116" s="102"/>
      <c r="L116" s="102"/>
      <c r="M116" s="102"/>
      <c r="N116" s="102"/>
      <c r="O116" s="102"/>
      <c r="P116" s="102"/>
      <c r="W116" s="526"/>
      <c r="X116" s="526"/>
      <c r="Y116" s="526"/>
      <c r="Z116" s="526"/>
      <c r="AA116" s="526"/>
      <c r="AB116" s="526"/>
      <c r="AC116" s="526"/>
    </row>
    <row r="117" spans="10:29" ht="16" customHeight="1" x14ac:dyDescent="0.35">
      <c r="J117" s="102"/>
      <c r="K117" s="102"/>
      <c r="L117" s="102"/>
      <c r="M117" s="102"/>
      <c r="N117" s="102"/>
      <c r="O117" s="102"/>
      <c r="P117" s="102"/>
      <c r="W117" s="526"/>
      <c r="X117" s="526"/>
      <c r="Y117" s="526"/>
      <c r="Z117" s="526"/>
      <c r="AA117" s="526"/>
      <c r="AB117" s="526"/>
      <c r="AC117" s="526"/>
    </row>
    <row r="118" spans="10:29" ht="16" customHeight="1" x14ac:dyDescent="0.35">
      <c r="J118" s="102"/>
      <c r="K118" s="102"/>
      <c r="L118" s="102"/>
      <c r="M118" s="102"/>
      <c r="N118" s="102"/>
      <c r="O118" s="102"/>
      <c r="P118" s="102"/>
      <c r="W118" s="526"/>
      <c r="X118" s="526"/>
      <c r="Y118" s="526"/>
      <c r="Z118" s="526"/>
      <c r="AA118" s="526"/>
      <c r="AB118" s="526"/>
      <c r="AC118" s="526"/>
    </row>
    <row r="119" spans="10:29" ht="16" customHeight="1" x14ac:dyDescent="0.35">
      <c r="J119" s="102"/>
      <c r="K119" s="102"/>
      <c r="L119" s="102"/>
      <c r="M119" s="102"/>
      <c r="N119" s="102"/>
      <c r="O119" s="102"/>
      <c r="P119" s="102"/>
      <c r="W119" s="526"/>
      <c r="X119" s="526"/>
      <c r="Y119" s="526"/>
      <c r="Z119" s="526"/>
      <c r="AA119" s="526"/>
      <c r="AB119" s="526"/>
      <c r="AC119" s="526"/>
    </row>
    <row r="120" spans="10:29" ht="16" customHeight="1" x14ac:dyDescent="0.35">
      <c r="J120" s="102"/>
      <c r="K120" s="102"/>
      <c r="L120" s="102"/>
      <c r="M120" s="102"/>
      <c r="N120" s="102"/>
      <c r="O120" s="102"/>
      <c r="P120" s="102"/>
      <c r="W120" s="526"/>
      <c r="X120" s="526"/>
      <c r="Y120" s="526"/>
      <c r="Z120" s="526"/>
      <c r="AA120" s="526"/>
      <c r="AB120" s="526"/>
      <c r="AC120" s="526"/>
    </row>
    <row r="121" spans="10:29" ht="16" customHeight="1" x14ac:dyDescent="0.35">
      <c r="J121" s="102"/>
      <c r="K121" s="102"/>
      <c r="L121" s="102"/>
      <c r="M121" s="102"/>
      <c r="N121" s="102"/>
      <c r="O121" s="102"/>
      <c r="P121" s="102"/>
    </row>
    <row r="122" spans="10:29" ht="16" customHeight="1" x14ac:dyDescent="0.35">
      <c r="J122" s="102"/>
      <c r="K122" s="102"/>
      <c r="L122" s="102"/>
      <c r="M122" s="102"/>
      <c r="N122" s="102"/>
      <c r="O122" s="102"/>
      <c r="P122" s="102"/>
    </row>
    <row r="123" spans="10:29" ht="16" customHeight="1" x14ac:dyDescent="0.35">
      <c r="J123" s="102"/>
      <c r="K123" s="102"/>
      <c r="L123" s="102"/>
      <c r="M123" s="102"/>
      <c r="N123" s="102"/>
      <c r="O123" s="102"/>
      <c r="P123" s="102"/>
    </row>
    <row r="124" spans="10:29" ht="16" customHeight="1" x14ac:dyDescent="0.35">
      <c r="J124" s="102"/>
      <c r="K124" s="102"/>
      <c r="L124" s="102"/>
      <c r="M124" s="102"/>
      <c r="N124" s="102"/>
      <c r="O124" s="102"/>
      <c r="P124" s="102"/>
    </row>
    <row r="125" spans="10:29" ht="16" customHeight="1" x14ac:dyDescent="0.35">
      <c r="J125" s="102"/>
      <c r="K125" s="102"/>
      <c r="L125" s="102"/>
      <c r="M125" s="102"/>
      <c r="N125" s="102"/>
      <c r="O125" s="102"/>
      <c r="P125" s="102"/>
    </row>
    <row r="126" spans="10:29" ht="16" customHeight="1" x14ac:dyDescent="0.35">
      <c r="J126" s="102"/>
      <c r="K126" s="102"/>
      <c r="L126" s="102"/>
      <c r="M126" s="102"/>
      <c r="N126" s="102"/>
      <c r="O126" s="102"/>
      <c r="P126" s="102"/>
    </row>
    <row r="127" spans="10:29" ht="16" customHeight="1" x14ac:dyDescent="0.35">
      <c r="J127" s="102"/>
      <c r="K127" s="102"/>
      <c r="L127" s="102"/>
      <c r="M127" s="102"/>
      <c r="N127" s="102"/>
      <c r="O127" s="102"/>
      <c r="P127" s="102"/>
    </row>
    <row r="128" spans="10:29" ht="16" customHeight="1" x14ac:dyDescent="0.35">
      <c r="J128" s="102"/>
      <c r="K128" s="102"/>
      <c r="L128" s="102"/>
      <c r="M128" s="102"/>
      <c r="N128" s="102"/>
      <c r="O128" s="102"/>
      <c r="P128" s="102"/>
    </row>
    <row r="129" spans="10:16" ht="16" customHeight="1" x14ac:dyDescent="0.35">
      <c r="J129" s="102"/>
      <c r="K129" s="102"/>
      <c r="L129" s="102"/>
      <c r="M129" s="102"/>
      <c r="N129" s="102"/>
      <c r="O129" s="102"/>
      <c r="P129" s="102"/>
    </row>
    <row r="130" spans="10:16" ht="16" customHeight="1" x14ac:dyDescent="0.35">
      <c r="J130" s="102"/>
      <c r="K130" s="102"/>
      <c r="L130" s="102"/>
      <c r="M130" s="102"/>
      <c r="N130" s="102"/>
      <c r="O130" s="102"/>
      <c r="P130" s="102"/>
    </row>
    <row r="131" spans="10:16" ht="16" customHeight="1" x14ac:dyDescent="0.35">
      <c r="J131" s="102"/>
      <c r="K131" s="102"/>
      <c r="L131" s="102"/>
      <c r="M131" s="102"/>
      <c r="N131" s="102"/>
      <c r="O131" s="102"/>
      <c r="P131" s="102"/>
    </row>
    <row r="132" spans="10:16" ht="16" customHeight="1" x14ac:dyDescent="0.35">
      <c r="J132" s="102"/>
      <c r="K132" s="102"/>
      <c r="L132" s="102"/>
      <c r="M132" s="102"/>
      <c r="N132" s="102"/>
      <c r="O132" s="102"/>
      <c r="P132" s="102"/>
    </row>
  </sheetData>
  <sheetProtection algorithmName="SHA-512" hashValue="xjQOe+G1wfWD2XBJjkfysiyL3GjoboBTSuevZKR1/dS1IpPn3FySR1jkKbbmj+V7tiWjc/F8ZgSKD5p2jDNgUQ==" saltValue="dBbKdPjJqEidLuEejhakUA==" spinCount="100000" sheet="1" objects="1" scenarios="1" selectLockedCells="1" selectUnlockedCells="1"/>
  <customSheetViews>
    <customSheetView guid="{8D88DD34-EDCF-2545-92E6-3B4294438499}" scale="80" showGridLines="0" topLeftCell="A43">
      <selection activeCell="F91" sqref="F91:J101"/>
      <pageMargins left="0" right="0" top="0" bottom="0" header="0" footer="0"/>
    </customSheetView>
  </customSheetViews>
  <mergeCells count="12">
    <mergeCell ref="C7:G8"/>
    <mergeCell ref="C12:R12"/>
    <mergeCell ref="C9:R10"/>
    <mergeCell ref="W105:AC120"/>
    <mergeCell ref="V64:AB74"/>
    <mergeCell ref="C55:R55"/>
    <mergeCell ref="C94:R94"/>
    <mergeCell ref="C14:R21"/>
    <mergeCell ref="C22:I52"/>
    <mergeCell ref="C97:L97"/>
    <mergeCell ref="K57:R84"/>
    <mergeCell ref="K85:Q91"/>
  </mergeCell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95420D-8FAB-1B46-B3AA-CEB25D9E4F71}">
  <sheetPr codeName="Planilha23"/>
  <dimension ref="A1:AE99"/>
  <sheetViews>
    <sheetView showGridLines="0" showRowColHeaders="0" zoomScale="80" zoomScaleNormal="80" workbookViewId="0">
      <selection activeCell="C12" sqref="C12:O41"/>
      <extLst>
        <ext xmlns:xlsdti="http://schemas.microsoft.com/office/spreadsheetml/2023/showDataTypeIcons" uri="{77bfe23e-c014-4d31-8a63-9c772dbf06b6}">
          <xlsdti:showDataTypeIcons visible="0"/>
        </ext>
      </extLst>
    </sheetView>
  </sheetViews>
  <sheetFormatPr defaultColWidth="10.83203125" defaultRowHeight="15.5" x14ac:dyDescent="0.35"/>
  <cols>
    <col min="1" max="2" width="10.83203125" style="8"/>
    <col min="3" max="18" width="10.83203125" style="9"/>
    <col min="19" max="31" width="10.83203125" style="8"/>
    <col min="32" max="16384" width="10.83203125" style="9"/>
  </cols>
  <sheetData>
    <row r="1" spans="3:18" x14ac:dyDescent="0.35">
      <c r="C1" s="8"/>
      <c r="D1" s="8"/>
      <c r="E1" s="8"/>
      <c r="F1" s="8"/>
      <c r="G1" s="8"/>
      <c r="H1" s="8"/>
      <c r="I1" s="8"/>
      <c r="J1" s="8"/>
      <c r="K1" s="8"/>
      <c r="L1" s="8"/>
      <c r="M1" s="8"/>
      <c r="N1" s="8"/>
      <c r="O1" s="8"/>
      <c r="P1" s="8"/>
      <c r="Q1" s="8"/>
      <c r="R1" s="8"/>
    </row>
    <row r="2" spans="3:18" x14ac:dyDescent="0.35">
      <c r="C2" s="8"/>
      <c r="D2" s="8"/>
      <c r="E2" s="8"/>
      <c r="F2" s="8"/>
      <c r="G2" s="8"/>
      <c r="H2" s="8"/>
      <c r="I2" s="8"/>
      <c r="J2" s="8"/>
      <c r="K2" s="8"/>
      <c r="L2" s="8"/>
      <c r="M2" s="8"/>
      <c r="N2" s="8"/>
      <c r="O2" s="8"/>
      <c r="P2" s="8"/>
      <c r="Q2" s="8"/>
      <c r="R2" s="8"/>
    </row>
    <row r="3" spans="3:18" x14ac:dyDescent="0.35">
      <c r="C3" s="8"/>
      <c r="D3" s="8"/>
      <c r="E3" s="8"/>
      <c r="F3" s="8"/>
      <c r="G3" s="8"/>
      <c r="H3" s="8"/>
      <c r="I3" s="8"/>
      <c r="J3" s="8"/>
      <c r="K3" s="8"/>
      <c r="L3" s="8"/>
      <c r="M3" s="8"/>
      <c r="N3" s="8"/>
      <c r="O3" s="8"/>
      <c r="P3" s="8"/>
      <c r="Q3" s="8"/>
      <c r="R3" s="8"/>
    </row>
    <row r="4" spans="3:18" x14ac:dyDescent="0.35">
      <c r="C4" s="8"/>
      <c r="D4" s="8"/>
      <c r="E4" s="8"/>
      <c r="F4" s="8"/>
      <c r="G4" s="8"/>
      <c r="H4" s="8"/>
      <c r="I4" s="8"/>
      <c r="J4" s="8"/>
      <c r="K4" s="8"/>
      <c r="L4" s="8"/>
      <c r="M4" s="8"/>
      <c r="N4" s="8"/>
      <c r="O4" s="8"/>
      <c r="P4" s="8"/>
      <c r="Q4" s="8"/>
      <c r="R4" s="8"/>
    </row>
    <row r="5" spans="3:18" x14ac:dyDescent="0.35">
      <c r="C5" s="8"/>
      <c r="D5" s="8"/>
      <c r="E5" s="8"/>
      <c r="F5" s="8"/>
      <c r="G5" s="8"/>
      <c r="H5" s="8"/>
      <c r="I5" s="8"/>
      <c r="J5" s="8"/>
      <c r="K5" s="8"/>
      <c r="L5" s="8"/>
      <c r="M5" s="8"/>
      <c r="N5" s="8"/>
      <c r="O5" s="8"/>
      <c r="P5" s="8"/>
      <c r="Q5" s="8"/>
      <c r="R5" s="8"/>
    </row>
    <row r="6" spans="3:18" x14ac:dyDescent="0.35">
      <c r="C6" s="8"/>
      <c r="D6" s="8"/>
      <c r="E6" s="8"/>
      <c r="F6" s="8"/>
      <c r="G6" s="8"/>
      <c r="H6" s="8"/>
      <c r="I6" s="8"/>
      <c r="J6" s="8"/>
      <c r="K6" s="8"/>
      <c r="L6" s="8"/>
      <c r="M6" s="8"/>
      <c r="N6" s="8"/>
      <c r="O6" s="8"/>
      <c r="P6" s="8"/>
      <c r="Q6" s="8"/>
      <c r="R6" s="8"/>
    </row>
    <row r="7" spans="3:18" x14ac:dyDescent="0.35">
      <c r="C7" s="223" t="s">
        <v>433</v>
      </c>
      <c r="D7" s="223"/>
      <c r="E7" s="7" t="s">
        <v>0</v>
      </c>
      <c r="F7" s="7"/>
      <c r="G7" s="7"/>
      <c r="H7" s="7"/>
      <c r="I7" s="7"/>
      <c r="J7" s="7"/>
      <c r="K7" s="7"/>
      <c r="L7" s="7"/>
      <c r="M7" s="7"/>
      <c r="N7" s="7"/>
      <c r="O7" s="7"/>
      <c r="P7" s="7"/>
      <c r="Q7" s="7"/>
      <c r="R7" s="7"/>
    </row>
    <row r="8" spans="3:18" x14ac:dyDescent="0.35">
      <c r="C8" s="223"/>
      <c r="D8" s="223"/>
      <c r="E8" s="7"/>
      <c r="F8" s="7"/>
      <c r="G8" s="7"/>
      <c r="H8" s="7"/>
      <c r="I8" s="7"/>
      <c r="J8" s="7"/>
      <c r="K8" s="7"/>
      <c r="L8" s="7"/>
      <c r="M8" s="7"/>
      <c r="N8" s="7"/>
      <c r="O8" s="7"/>
      <c r="P8" s="7"/>
      <c r="Q8" s="7"/>
      <c r="R8" s="7"/>
    </row>
    <row r="9" spans="3:18" ht="16" customHeight="1" x14ac:dyDescent="0.35">
      <c r="C9" s="224" t="s">
        <v>434</v>
      </c>
      <c r="D9" s="224"/>
      <c r="E9" s="224"/>
      <c r="F9" s="224"/>
      <c r="G9" s="224"/>
      <c r="H9" s="224"/>
      <c r="I9" s="224"/>
      <c r="J9" s="224"/>
      <c r="K9" s="224"/>
      <c r="L9" s="224"/>
      <c r="M9" s="224"/>
      <c r="N9" s="224"/>
      <c r="O9" s="224"/>
      <c r="P9" s="224"/>
      <c r="Q9" s="7"/>
      <c r="R9" s="7"/>
    </row>
    <row r="10" spans="3:18" ht="16" customHeight="1" x14ac:dyDescent="0.35">
      <c r="C10" s="224"/>
      <c r="D10" s="224"/>
      <c r="E10" s="224"/>
      <c r="F10" s="224"/>
      <c r="G10" s="224"/>
      <c r="H10" s="224"/>
      <c r="I10" s="224"/>
      <c r="J10" s="224"/>
      <c r="K10" s="224"/>
      <c r="L10" s="224"/>
      <c r="M10" s="224"/>
      <c r="N10" s="224"/>
      <c r="O10" s="224"/>
      <c r="P10" s="224"/>
      <c r="Q10" s="7"/>
      <c r="R10" s="7"/>
    </row>
    <row r="11" spans="3:18" ht="16.5" x14ac:dyDescent="0.35">
      <c r="C11" s="12"/>
      <c r="D11" s="13"/>
      <c r="E11" s="13"/>
      <c r="F11" s="13"/>
      <c r="G11" s="14"/>
      <c r="H11" s="14"/>
      <c r="I11" s="14"/>
      <c r="J11" s="14"/>
      <c r="K11" s="14"/>
      <c r="L11" s="14"/>
      <c r="M11" s="14"/>
      <c r="N11" s="14"/>
      <c r="O11" s="14"/>
      <c r="P11" s="14"/>
      <c r="Q11" s="14"/>
      <c r="R11" s="15"/>
    </row>
    <row r="12" spans="3:18" ht="16" customHeight="1" x14ac:dyDescent="0.35">
      <c r="C12" s="542" t="s">
        <v>658</v>
      </c>
      <c r="D12" s="542"/>
      <c r="E12" s="542"/>
      <c r="F12" s="542"/>
      <c r="G12" s="542"/>
      <c r="H12" s="542"/>
      <c r="I12" s="542"/>
      <c r="J12" s="542"/>
      <c r="K12" s="542"/>
      <c r="L12" s="542"/>
      <c r="M12" s="542"/>
      <c r="N12" s="542"/>
      <c r="O12" s="542"/>
      <c r="P12" s="179"/>
      <c r="Q12" s="179"/>
      <c r="R12" s="179"/>
    </row>
    <row r="13" spans="3:18" ht="16" customHeight="1" x14ac:dyDescent="0.35">
      <c r="C13" s="542"/>
      <c r="D13" s="542"/>
      <c r="E13" s="542"/>
      <c r="F13" s="542"/>
      <c r="G13" s="542"/>
      <c r="H13" s="542"/>
      <c r="I13" s="542"/>
      <c r="J13" s="542"/>
      <c r="K13" s="542"/>
      <c r="L13" s="542"/>
      <c r="M13" s="542"/>
      <c r="N13" s="542"/>
      <c r="O13" s="542"/>
      <c r="P13" s="179"/>
      <c r="Q13" s="179"/>
      <c r="R13" s="179"/>
    </row>
    <row r="14" spans="3:18" ht="17.149999999999999" customHeight="1" x14ac:dyDescent="0.35">
      <c r="C14" s="542"/>
      <c r="D14" s="542"/>
      <c r="E14" s="542"/>
      <c r="F14" s="542"/>
      <c r="G14" s="542"/>
      <c r="H14" s="542"/>
      <c r="I14" s="542"/>
      <c r="J14" s="542"/>
      <c r="K14" s="542"/>
      <c r="L14" s="542"/>
      <c r="M14" s="542"/>
      <c r="N14" s="542"/>
      <c r="O14" s="542"/>
      <c r="P14" s="179"/>
      <c r="Q14" s="179"/>
      <c r="R14" s="179"/>
    </row>
    <row r="15" spans="3:18" ht="17.149999999999999" customHeight="1" x14ac:dyDescent="0.35">
      <c r="C15" s="542"/>
      <c r="D15" s="542"/>
      <c r="E15" s="542"/>
      <c r="F15" s="542"/>
      <c r="G15" s="542"/>
      <c r="H15" s="542"/>
      <c r="I15" s="542"/>
      <c r="J15" s="542"/>
      <c r="K15" s="542"/>
      <c r="L15" s="542"/>
      <c r="M15" s="542"/>
      <c r="N15" s="542"/>
      <c r="O15" s="542"/>
      <c r="P15" s="179"/>
      <c r="Q15" s="179"/>
      <c r="R15" s="179"/>
    </row>
    <row r="16" spans="3:18" ht="16" customHeight="1" x14ac:dyDescent="0.35">
      <c r="C16" s="542"/>
      <c r="D16" s="542"/>
      <c r="E16" s="542"/>
      <c r="F16" s="542"/>
      <c r="G16" s="542"/>
      <c r="H16" s="542"/>
      <c r="I16" s="542"/>
      <c r="J16" s="542"/>
      <c r="K16" s="542"/>
      <c r="L16" s="542"/>
      <c r="M16" s="542"/>
      <c r="N16" s="542"/>
      <c r="O16" s="542"/>
      <c r="P16" s="179"/>
      <c r="Q16" s="179"/>
      <c r="R16" s="179"/>
    </row>
    <row r="17" spans="3:18" ht="16" customHeight="1" x14ac:dyDescent="0.35">
      <c r="C17" s="542"/>
      <c r="D17" s="542"/>
      <c r="E17" s="542"/>
      <c r="F17" s="542"/>
      <c r="G17" s="542"/>
      <c r="H17" s="542"/>
      <c r="I17" s="542"/>
      <c r="J17" s="542"/>
      <c r="K17" s="542"/>
      <c r="L17" s="542"/>
      <c r="M17" s="542"/>
      <c r="N17" s="542"/>
      <c r="O17" s="542"/>
      <c r="P17" s="179"/>
      <c r="Q17" s="179"/>
      <c r="R17" s="179"/>
    </row>
    <row r="18" spans="3:18" ht="16" customHeight="1" x14ac:dyDescent="0.35">
      <c r="C18" s="542"/>
      <c r="D18" s="542"/>
      <c r="E18" s="542"/>
      <c r="F18" s="542"/>
      <c r="G18" s="542"/>
      <c r="H18" s="542"/>
      <c r="I18" s="542"/>
      <c r="J18" s="542"/>
      <c r="K18" s="542"/>
      <c r="L18" s="542"/>
      <c r="M18" s="542"/>
      <c r="N18" s="542"/>
      <c r="O18" s="542"/>
      <c r="P18" s="179"/>
      <c r="Q18" s="179"/>
      <c r="R18" s="179"/>
    </row>
    <row r="19" spans="3:18" ht="16" customHeight="1" x14ac:dyDescent="0.35">
      <c r="C19" s="542"/>
      <c r="D19" s="542"/>
      <c r="E19" s="542"/>
      <c r="F19" s="542"/>
      <c r="G19" s="542"/>
      <c r="H19" s="542"/>
      <c r="I19" s="542"/>
      <c r="J19" s="542"/>
      <c r="K19" s="542"/>
      <c r="L19" s="542"/>
      <c r="M19" s="542"/>
      <c r="N19" s="542"/>
      <c r="O19" s="542"/>
      <c r="P19" s="179"/>
      <c r="Q19" s="179"/>
      <c r="R19" s="179"/>
    </row>
    <row r="20" spans="3:18" ht="16" customHeight="1" x14ac:dyDescent="0.35">
      <c r="C20" s="542"/>
      <c r="D20" s="542"/>
      <c r="E20" s="542"/>
      <c r="F20" s="542"/>
      <c r="G20" s="542"/>
      <c r="H20" s="542"/>
      <c r="I20" s="542"/>
      <c r="J20" s="542"/>
      <c r="K20" s="542"/>
      <c r="L20" s="542"/>
      <c r="M20" s="542"/>
      <c r="N20" s="542"/>
      <c r="O20" s="542"/>
      <c r="P20" s="179"/>
      <c r="Q20" s="179"/>
      <c r="R20" s="179"/>
    </row>
    <row r="21" spans="3:18" ht="16" customHeight="1" x14ac:dyDescent="0.35">
      <c r="C21" s="542"/>
      <c r="D21" s="542"/>
      <c r="E21" s="542"/>
      <c r="F21" s="542"/>
      <c r="G21" s="542"/>
      <c r="H21" s="542"/>
      <c r="I21" s="542"/>
      <c r="J21" s="542"/>
      <c r="K21" s="542"/>
      <c r="L21" s="542"/>
      <c r="M21" s="542"/>
      <c r="N21" s="542"/>
      <c r="O21" s="542"/>
      <c r="P21" s="179"/>
      <c r="Q21" s="179"/>
      <c r="R21" s="179"/>
    </row>
    <row r="22" spans="3:18" ht="16" customHeight="1" x14ac:dyDescent="0.35">
      <c r="C22" s="542"/>
      <c r="D22" s="542"/>
      <c r="E22" s="542"/>
      <c r="F22" s="542"/>
      <c r="G22" s="542"/>
      <c r="H22" s="542"/>
      <c r="I22" s="542"/>
      <c r="J22" s="542"/>
      <c r="K22" s="542"/>
      <c r="L22" s="542"/>
      <c r="M22" s="542"/>
      <c r="N22" s="542"/>
      <c r="O22" s="542"/>
      <c r="P22" s="179"/>
      <c r="Q22" s="179"/>
      <c r="R22" s="179"/>
    </row>
    <row r="23" spans="3:18" ht="16" customHeight="1" x14ac:dyDescent="0.35">
      <c r="C23" s="542"/>
      <c r="D23" s="542"/>
      <c r="E23" s="542"/>
      <c r="F23" s="542"/>
      <c r="G23" s="542"/>
      <c r="H23" s="542"/>
      <c r="I23" s="542"/>
      <c r="J23" s="542"/>
      <c r="K23" s="542"/>
      <c r="L23" s="542"/>
      <c r="M23" s="542"/>
      <c r="N23" s="542"/>
      <c r="O23" s="542"/>
      <c r="P23" s="179"/>
      <c r="Q23" s="179"/>
      <c r="R23" s="179"/>
    </row>
    <row r="24" spans="3:18" ht="16" customHeight="1" x14ac:dyDescent="0.35">
      <c r="C24" s="542"/>
      <c r="D24" s="542"/>
      <c r="E24" s="542"/>
      <c r="F24" s="542"/>
      <c r="G24" s="542"/>
      <c r="H24" s="542"/>
      <c r="I24" s="542"/>
      <c r="J24" s="542"/>
      <c r="K24" s="542"/>
      <c r="L24" s="542"/>
      <c r="M24" s="542"/>
      <c r="N24" s="542"/>
      <c r="O24" s="542"/>
      <c r="P24" s="179"/>
      <c r="Q24" s="179"/>
      <c r="R24" s="179"/>
    </row>
    <row r="25" spans="3:18" ht="16" customHeight="1" x14ac:dyDescent="0.35">
      <c r="C25" s="542"/>
      <c r="D25" s="542"/>
      <c r="E25" s="542"/>
      <c r="F25" s="542"/>
      <c r="G25" s="542"/>
      <c r="H25" s="542"/>
      <c r="I25" s="542"/>
      <c r="J25" s="542"/>
      <c r="K25" s="542"/>
      <c r="L25" s="542"/>
      <c r="M25" s="542"/>
      <c r="N25" s="542"/>
      <c r="O25" s="542"/>
      <c r="P25" s="179"/>
      <c r="Q25" s="179"/>
      <c r="R25" s="179"/>
    </row>
    <row r="26" spans="3:18" ht="16" customHeight="1" x14ac:dyDescent="0.35">
      <c r="C26" s="542"/>
      <c r="D26" s="542"/>
      <c r="E26" s="542"/>
      <c r="F26" s="542"/>
      <c r="G26" s="542"/>
      <c r="H26" s="542"/>
      <c r="I26" s="542"/>
      <c r="J26" s="542"/>
      <c r="K26" s="542"/>
      <c r="L26" s="542"/>
      <c r="M26" s="542"/>
      <c r="N26" s="542"/>
      <c r="O26" s="542"/>
      <c r="P26" s="179"/>
      <c r="Q26" s="179"/>
      <c r="R26" s="179"/>
    </row>
    <row r="27" spans="3:18" ht="16" customHeight="1" x14ac:dyDescent="0.35">
      <c r="C27" s="542"/>
      <c r="D27" s="542"/>
      <c r="E27" s="542"/>
      <c r="F27" s="542"/>
      <c r="G27" s="542"/>
      <c r="H27" s="542"/>
      <c r="I27" s="542"/>
      <c r="J27" s="542"/>
      <c r="K27" s="542"/>
      <c r="L27" s="542"/>
      <c r="M27" s="542"/>
      <c r="N27" s="542"/>
      <c r="O27" s="542"/>
      <c r="P27" s="179"/>
      <c r="Q27" s="179"/>
      <c r="R27" s="179"/>
    </row>
    <row r="28" spans="3:18" ht="16" customHeight="1" x14ac:dyDescent="0.35">
      <c r="C28" s="542"/>
      <c r="D28" s="542"/>
      <c r="E28" s="542"/>
      <c r="F28" s="542"/>
      <c r="G28" s="542"/>
      <c r="H28" s="542"/>
      <c r="I28" s="542"/>
      <c r="J28" s="542"/>
      <c r="K28" s="542"/>
      <c r="L28" s="542"/>
      <c r="M28" s="542"/>
      <c r="N28" s="542"/>
      <c r="O28" s="542"/>
      <c r="P28" s="179"/>
      <c r="Q28" s="179"/>
      <c r="R28" s="179"/>
    </row>
    <row r="29" spans="3:18" ht="16" customHeight="1" x14ac:dyDescent="0.35">
      <c r="C29" s="542"/>
      <c r="D29" s="542"/>
      <c r="E29" s="542"/>
      <c r="F29" s="542"/>
      <c r="G29" s="542"/>
      <c r="H29" s="542"/>
      <c r="I29" s="542"/>
      <c r="J29" s="542"/>
      <c r="K29" s="542"/>
      <c r="L29" s="542"/>
      <c r="M29" s="542"/>
      <c r="N29" s="542"/>
      <c r="O29" s="542"/>
      <c r="P29" s="179"/>
      <c r="Q29" s="179"/>
      <c r="R29" s="179"/>
    </row>
    <row r="30" spans="3:18" ht="16" customHeight="1" x14ac:dyDescent="0.35">
      <c r="C30" s="542"/>
      <c r="D30" s="542"/>
      <c r="E30" s="542"/>
      <c r="F30" s="542"/>
      <c r="G30" s="542"/>
      <c r="H30" s="542"/>
      <c r="I30" s="542"/>
      <c r="J30" s="542"/>
      <c r="K30" s="542"/>
      <c r="L30" s="542"/>
      <c r="M30" s="542"/>
      <c r="N30" s="542"/>
      <c r="O30" s="542"/>
      <c r="P30" s="179"/>
      <c r="Q30" s="179"/>
      <c r="R30" s="179"/>
    </row>
    <row r="31" spans="3:18" ht="16" customHeight="1" x14ac:dyDescent="0.35">
      <c r="C31" s="542"/>
      <c r="D31" s="542"/>
      <c r="E31" s="542"/>
      <c r="F31" s="542"/>
      <c r="G31" s="542"/>
      <c r="H31" s="542"/>
      <c r="I31" s="542"/>
      <c r="J31" s="542"/>
      <c r="K31" s="542"/>
      <c r="L31" s="542"/>
      <c r="M31" s="542"/>
      <c r="N31" s="542"/>
      <c r="O31" s="542"/>
      <c r="P31" s="179"/>
      <c r="Q31" s="179"/>
      <c r="R31" s="179"/>
    </row>
    <row r="32" spans="3:18" ht="7.5" customHeight="1" x14ac:dyDescent="0.35">
      <c r="C32" s="542"/>
      <c r="D32" s="542"/>
      <c r="E32" s="542"/>
      <c r="F32" s="542"/>
      <c r="G32" s="542"/>
      <c r="H32" s="542"/>
      <c r="I32" s="542"/>
      <c r="J32" s="542"/>
      <c r="K32" s="542"/>
      <c r="L32" s="542"/>
      <c r="M32" s="542"/>
      <c r="N32" s="542"/>
      <c r="O32" s="542"/>
      <c r="P32" s="179"/>
      <c r="Q32" s="179"/>
      <c r="R32" s="179"/>
    </row>
    <row r="33" spans="3:18" ht="46.5" customHeight="1" x14ac:dyDescent="0.35">
      <c r="C33" s="542"/>
      <c r="D33" s="542"/>
      <c r="E33" s="542"/>
      <c r="F33" s="542"/>
      <c r="G33" s="542"/>
      <c r="H33" s="542"/>
      <c r="I33" s="542"/>
      <c r="J33" s="542"/>
      <c r="K33" s="542"/>
      <c r="L33" s="542"/>
      <c r="M33" s="542"/>
      <c r="N33" s="542"/>
      <c r="O33" s="542"/>
      <c r="P33" s="179"/>
      <c r="Q33" s="179"/>
      <c r="R33" s="179"/>
    </row>
    <row r="34" spans="3:18" ht="16" customHeight="1" x14ac:dyDescent="0.35">
      <c r="C34" s="542"/>
      <c r="D34" s="542"/>
      <c r="E34" s="542"/>
      <c r="F34" s="542"/>
      <c r="G34" s="542"/>
      <c r="H34" s="542"/>
      <c r="I34" s="542"/>
      <c r="J34" s="542"/>
      <c r="K34" s="542"/>
      <c r="L34" s="542"/>
      <c r="M34" s="542"/>
      <c r="N34" s="542"/>
      <c r="O34" s="542"/>
      <c r="P34" s="179"/>
      <c r="Q34" s="179"/>
      <c r="R34" s="179"/>
    </row>
    <row r="35" spans="3:18" ht="16" customHeight="1" x14ac:dyDescent="0.35">
      <c r="C35" s="542"/>
      <c r="D35" s="542"/>
      <c r="E35" s="542"/>
      <c r="F35" s="542"/>
      <c r="G35" s="542"/>
      <c r="H35" s="542"/>
      <c r="I35" s="542"/>
      <c r="J35" s="542"/>
      <c r="K35" s="542"/>
      <c r="L35" s="542"/>
      <c r="M35" s="542"/>
      <c r="N35" s="542"/>
      <c r="O35" s="542"/>
      <c r="P35" s="179"/>
      <c r="Q35" s="179"/>
      <c r="R35" s="179"/>
    </row>
    <row r="36" spans="3:18" ht="16" customHeight="1" x14ac:dyDescent="0.35">
      <c r="C36" s="542"/>
      <c r="D36" s="542"/>
      <c r="E36" s="542"/>
      <c r="F36" s="542"/>
      <c r="G36" s="542"/>
      <c r="H36" s="542"/>
      <c r="I36" s="542"/>
      <c r="J36" s="542"/>
      <c r="K36" s="542"/>
      <c r="L36" s="542"/>
      <c r="M36" s="542"/>
      <c r="N36" s="542"/>
      <c r="O36" s="542"/>
      <c r="P36" s="179"/>
      <c r="Q36" s="179"/>
      <c r="R36" s="179"/>
    </row>
    <row r="37" spans="3:18" ht="16" customHeight="1" x14ac:dyDescent="0.35">
      <c r="C37" s="542"/>
      <c r="D37" s="542"/>
      <c r="E37" s="542"/>
      <c r="F37" s="542"/>
      <c r="G37" s="542"/>
      <c r="H37" s="542"/>
      <c r="I37" s="542"/>
      <c r="J37" s="542"/>
      <c r="K37" s="542"/>
      <c r="L37" s="542"/>
      <c r="M37" s="542"/>
      <c r="N37" s="542"/>
      <c r="O37" s="542"/>
      <c r="P37" s="179"/>
      <c r="Q37" s="179"/>
      <c r="R37" s="179"/>
    </row>
    <row r="38" spans="3:18" ht="16" customHeight="1" x14ac:dyDescent="0.35">
      <c r="C38" s="542"/>
      <c r="D38" s="542"/>
      <c r="E38" s="542"/>
      <c r="F38" s="542"/>
      <c r="G38" s="542"/>
      <c r="H38" s="542"/>
      <c r="I38" s="542"/>
      <c r="J38" s="542"/>
      <c r="K38" s="542"/>
      <c r="L38" s="542"/>
      <c r="M38" s="542"/>
      <c r="N38" s="542"/>
      <c r="O38" s="542"/>
      <c r="P38" s="179"/>
      <c r="Q38" s="179"/>
      <c r="R38" s="179"/>
    </row>
    <row r="39" spans="3:18" ht="16" customHeight="1" x14ac:dyDescent="0.35">
      <c r="C39" s="542"/>
      <c r="D39" s="542"/>
      <c r="E39" s="542"/>
      <c r="F39" s="542"/>
      <c r="G39" s="542"/>
      <c r="H39" s="542"/>
      <c r="I39" s="542"/>
      <c r="J39" s="542"/>
      <c r="K39" s="542"/>
      <c r="L39" s="542"/>
      <c r="M39" s="542"/>
      <c r="N39" s="542"/>
      <c r="O39" s="542"/>
      <c r="P39" s="179"/>
      <c r="Q39" s="179"/>
      <c r="R39" s="179"/>
    </row>
    <row r="40" spans="3:18" ht="16" customHeight="1" x14ac:dyDescent="0.35">
      <c r="C40" s="542"/>
      <c r="D40" s="542"/>
      <c r="E40" s="542"/>
      <c r="F40" s="542"/>
      <c r="G40" s="542"/>
      <c r="H40" s="542"/>
      <c r="I40" s="542"/>
      <c r="J40" s="542"/>
      <c r="K40" s="542"/>
      <c r="L40" s="542"/>
      <c r="M40" s="542"/>
      <c r="N40" s="542"/>
      <c r="O40" s="542"/>
      <c r="P40" s="179"/>
      <c r="Q40" s="179"/>
      <c r="R40" s="179"/>
    </row>
    <row r="41" spans="3:18" ht="16" customHeight="1" x14ac:dyDescent="0.35">
      <c r="C41" s="542"/>
      <c r="D41" s="542"/>
      <c r="E41" s="542"/>
      <c r="F41" s="542"/>
      <c r="G41" s="542"/>
      <c r="H41" s="542"/>
      <c r="I41" s="542"/>
      <c r="J41" s="542"/>
      <c r="K41" s="542"/>
      <c r="L41" s="542"/>
      <c r="M41" s="542"/>
      <c r="N41" s="542"/>
      <c r="O41" s="542"/>
      <c r="P41" s="179"/>
      <c r="Q41" s="179"/>
      <c r="R41" s="179"/>
    </row>
    <row r="42" spans="3:18" ht="16" customHeight="1" x14ac:dyDescent="0.35">
      <c r="C42" s="196"/>
      <c r="D42" s="196"/>
      <c r="E42" s="196"/>
      <c r="F42" s="196"/>
      <c r="G42" s="196"/>
      <c r="H42" s="196"/>
      <c r="I42" s="196"/>
      <c r="J42" s="196"/>
      <c r="K42" s="196"/>
      <c r="L42" s="196"/>
      <c r="M42" s="196"/>
      <c r="N42" s="196"/>
      <c r="O42" s="196"/>
      <c r="P42" s="196"/>
      <c r="Q42" s="196"/>
      <c r="R42" s="196"/>
    </row>
    <row r="43" spans="3:18" ht="16" customHeight="1" x14ac:dyDescent="0.35">
      <c r="C43" s="223" t="s">
        <v>435</v>
      </c>
      <c r="D43" s="223"/>
      <c r="E43" s="7" t="s">
        <v>0</v>
      </c>
      <c r="F43" s="7"/>
      <c r="G43" s="7"/>
      <c r="H43" s="7"/>
      <c r="I43" s="7"/>
      <c r="J43" s="7"/>
      <c r="K43" s="7"/>
      <c r="L43" s="7"/>
      <c r="M43" s="7"/>
      <c r="N43" s="7"/>
      <c r="O43" s="7"/>
      <c r="P43" s="7"/>
      <c r="Q43" s="7"/>
      <c r="R43" s="7"/>
    </row>
    <row r="44" spans="3:18" ht="16" customHeight="1" x14ac:dyDescent="0.35">
      <c r="C44" s="223"/>
      <c r="D44" s="223"/>
      <c r="E44" s="7"/>
      <c r="F44" s="7"/>
      <c r="G44" s="7"/>
      <c r="H44" s="7"/>
      <c r="I44" s="7"/>
      <c r="J44" s="7"/>
      <c r="K44" s="7"/>
      <c r="L44" s="7"/>
      <c r="M44" s="7"/>
      <c r="N44" s="7"/>
      <c r="O44" s="7"/>
      <c r="P44" s="7"/>
      <c r="Q44" s="7"/>
      <c r="R44" s="7"/>
    </row>
    <row r="45" spans="3:18" ht="16" customHeight="1" x14ac:dyDescent="0.35">
      <c r="C45" s="224" t="s">
        <v>436</v>
      </c>
      <c r="D45" s="224"/>
      <c r="E45" s="224"/>
      <c r="F45" s="224"/>
      <c r="G45" s="224"/>
      <c r="H45" s="224"/>
      <c r="I45" s="224"/>
      <c r="J45" s="224"/>
      <c r="K45" s="224"/>
      <c r="L45" s="224"/>
      <c r="M45" s="224"/>
      <c r="N45" s="224"/>
      <c r="O45" s="224"/>
      <c r="P45" s="224"/>
      <c r="Q45" s="7"/>
      <c r="R45" s="7"/>
    </row>
    <row r="46" spans="3:18" ht="16" customHeight="1" x14ac:dyDescent="0.35">
      <c r="C46" s="224"/>
      <c r="D46" s="224"/>
      <c r="E46" s="224"/>
      <c r="F46" s="224"/>
      <c r="G46" s="224"/>
      <c r="H46" s="224"/>
      <c r="I46" s="224"/>
      <c r="J46" s="224"/>
      <c r="K46" s="224"/>
      <c r="L46" s="224"/>
      <c r="M46" s="224"/>
      <c r="N46" s="224"/>
      <c r="O46" s="224"/>
      <c r="P46" s="224"/>
      <c r="Q46" s="7"/>
      <c r="R46" s="7"/>
    </row>
    <row r="47" spans="3:18" ht="16" customHeight="1" x14ac:dyDescent="0.35">
      <c r="C47" s="24"/>
      <c r="D47" s="24"/>
      <c r="E47" s="24"/>
      <c r="F47" s="24"/>
      <c r="G47" s="24"/>
      <c r="H47" s="24"/>
      <c r="I47" s="24"/>
      <c r="J47" s="24"/>
      <c r="K47" s="24"/>
      <c r="L47" s="24"/>
      <c r="M47" s="24"/>
      <c r="N47" s="24"/>
      <c r="O47" s="24"/>
      <c r="P47" s="24"/>
      <c r="Q47" s="24"/>
      <c r="R47" s="24"/>
    </row>
    <row r="48" spans="3:18" ht="16" customHeight="1" x14ac:dyDescent="0.35">
      <c r="C48" s="540" t="s">
        <v>437</v>
      </c>
      <c r="D48" s="541"/>
      <c r="E48" s="541"/>
      <c r="F48" s="541"/>
      <c r="G48" s="541"/>
      <c r="H48" s="541"/>
      <c r="I48" s="541"/>
      <c r="J48" s="541"/>
      <c r="K48" s="541"/>
      <c r="L48" s="541"/>
      <c r="M48" s="541"/>
      <c r="N48" s="541"/>
      <c r="O48" s="541"/>
      <c r="P48" s="541"/>
      <c r="Q48" s="541"/>
      <c r="R48" s="541"/>
    </row>
    <row r="49" spans="3:18" ht="16" customHeight="1" x14ac:dyDescent="0.35">
      <c r="C49" s="541"/>
      <c r="D49" s="541"/>
      <c r="E49" s="541"/>
      <c r="F49" s="541"/>
      <c r="G49" s="541"/>
      <c r="H49" s="541"/>
      <c r="I49" s="541"/>
      <c r="J49" s="541"/>
      <c r="K49" s="541"/>
      <c r="L49" s="541"/>
      <c r="M49" s="541"/>
      <c r="N49" s="541"/>
      <c r="O49" s="541"/>
      <c r="P49" s="541"/>
      <c r="Q49" s="541"/>
      <c r="R49" s="541"/>
    </row>
    <row r="50" spans="3:18" ht="16" customHeight="1" x14ac:dyDescent="0.35">
      <c r="C50" s="541"/>
      <c r="D50" s="541"/>
      <c r="E50" s="541"/>
      <c r="F50" s="541"/>
      <c r="G50" s="541"/>
      <c r="H50" s="541"/>
      <c r="I50" s="541"/>
      <c r="J50" s="541"/>
      <c r="K50" s="541"/>
      <c r="L50" s="541"/>
      <c r="M50" s="541"/>
      <c r="N50" s="541"/>
      <c r="O50" s="541"/>
      <c r="P50" s="541"/>
      <c r="Q50" s="541"/>
      <c r="R50" s="541"/>
    </row>
    <row r="51" spans="3:18" ht="16" customHeight="1" x14ac:dyDescent="0.35">
      <c r="C51" s="541"/>
      <c r="D51" s="541"/>
      <c r="E51" s="541"/>
      <c r="F51" s="541"/>
      <c r="G51" s="541"/>
      <c r="H51" s="541"/>
      <c r="I51" s="541"/>
      <c r="J51" s="541"/>
      <c r="K51" s="541"/>
      <c r="L51" s="541"/>
      <c r="M51" s="541"/>
      <c r="N51" s="541"/>
      <c r="O51" s="541"/>
      <c r="P51" s="541"/>
      <c r="Q51" s="541"/>
      <c r="R51" s="541"/>
    </row>
    <row r="52" spans="3:18" ht="16" customHeight="1" x14ac:dyDescent="0.35">
      <c r="C52" s="541"/>
      <c r="D52" s="541"/>
      <c r="E52" s="541"/>
      <c r="F52" s="541"/>
      <c r="G52" s="541"/>
      <c r="H52" s="541"/>
      <c r="I52" s="541"/>
      <c r="J52" s="541"/>
      <c r="K52" s="541"/>
      <c r="L52" s="541"/>
      <c r="M52" s="541"/>
      <c r="N52" s="541"/>
      <c r="O52" s="541"/>
      <c r="P52" s="541"/>
      <c r="Q52" s="541"/>
      <c r="R52" s="541"/>
    </row>
    <row r="53" spans="3:18" ht="16" customHeight="1" x14ac:dyDescent="0.35">
      <c r="C53" s="541"/>
      <c r="D53" s="541"/>
      <c r="E53" s="541"/>
      <c r="F53" s="541"/>
      <c r="G53" s="541"/>
      <c r="H53" s="541"/>
      <c r="I53" s="541"/>
      <c r="J53" s="541"/>
      <c r="K53" s="541"/>
      <c r="L53" s="541"/>
      <c r="M53" s="541"/>
      <c r="N53" s="541"/>
      <c r="O53" s="541"/>
      <c r="P53" s="541"/>
      <c r="Q53" s="541"/>
      <c r="R53" s="541"/>
    </row>
    <row r="54" spans="3:18" ht="16" customHeight="1" x14ac:dyDescent="0.35">
      <c r="C54" s="541"/>
      <c r="D54" s="541"/>
      <c r="E54" s="541"/>
      <c r="F54" s="541"/>
      <c r="G54" s="541"/>
      <c r="H54" s="541"/>
      <c r="I54" s="541"/>
      <c r="J54" s="541"/>
      <c r="K54" s="541"/>
      <c r="L54" s="541"/>
      <c r="M54" s="541"/>
      <c r="N54" s="541"/>
      <c r="O54" s="541"/>
      <c r="P54" s="541"/>
      <c r="Q54" s="541"/>
      <c r="R54" s="541"/>
    </row>
    <row r="55" spans="3:18" ht="16" customHeight="1" x14ac:dyDescent="0.35">
      <c r="C55" s="541"/>
      <c r="D55" s="541"/>
      <c r="E55" s="541"/>
      <c r="F55" s="541"/>
      <c r="G55" s="541"/>
      <c r="H55" s="541"/>
      <c r="I55" s="541"/>
      <c r="J55" s="541"/>
      <c r="K55" s="541"/>
      <c r="L55" s="541"/>
      <c r="M55" s="541"/>
      <c r="N55" s="541"/>
      <c r="O55" s="541"/>
      <c r="P55" s="541"/>
      <c r="Q55" s="541"/>
      <c r="R55" s="541"/>
    </row>
    <row r="56" spans="3:18" ht="16" customHeight="1" x14ac:dyDescent="0.35">
      <c r="C56" s="541"/>
      <c r="D56" s="541"/>
      <c r="E56" s="541"/>
      <c r="F56" s="541"/>
      <c r="G56" s="541"/>
      <c r="H56" s="541"/>
      <c r="I56" s="541"/>
      <c r="J56" s="541"/>
      <c r="K56" s="541"/>
      <c r="L56" s="541"/>
      <c r="M56" s="541"/>
      <c r="N56" s="541"/>
      <c r="O56" s="541"/>
      <c r="P56" s="541"/>
      <c r="Q56" s="541"/>
      <c r="R56" s="541"/>
    </row>
    <row r="57" spans="3:18" ht="16" customHeight="1" x14ac:dyDescent="0.35">
      <c r="C57" s="541"/>
      <c r="D57" s="541"/>
      <c r="E57" s="541"/>
      <c r="F57" s="541"/>
      <c r="G57" s="541"/>
      <c r="H57" s="541"/>
      <c r="I57" s="541"/>
      <c r="J57" s="541"/>
      <c r="K57" s="541"/>
      <c r="L57" s="541"/>
      <c r="M57" s="541"/>
      <c r="N57" s="541"/>
      <c r="O57" s="541"/>
      <c r="P57" s="541"/>
      <c r="Q57" s="541"/>
      <c r="R57" s="541"/>
    </row>
    <row r="58" spans="3:18" ht="16" customHeight="1" x14ac:dyDescent="0.35">
      <c r="C58" s="541"/>
      <c r="D58" s="541"/>
      <c r="E58" s="541"/>
      <c r="F58" s="541"/>
      <c r="G58" s="541"/>
      <c r="H58" s="541"/>
      <c r="I58" s="541"/>
      <c r="J58" s="541"/>
      <c r="K58" s="541"/>
      <c r="L58" s="541"/>
      <c r="M58" s="541"/>
      <c r="N58" s="541"/>
      <c r="O58" s="541"/>
      <c r="P58" s="541"/>
      <c r="Q58" s="541"/>
      <c r="R58" s="541"/>
    </row>
    <row r="59" spans="3:18" ht="16" customHeight="1" x14ac:dyDescent="0.35">
      <c r="C59" s="541"/>
      <c r="D59" s="541"/>
      <c r="E59" s="541"/>
      <c r="F59" s="541"/>
      <c r="G59" s="541"/>
      <c r="H59" s="541"/>
      <c r="I59" s="541"/>
      <c r="J59" s="541"/>
      <c r="K59" s="541"/>
      <c r="L59" s="541"/>
      <c r="M59" s="541"/>
      <c r="N59" s="541"/>
      <c r="O59" s="541"/>
      <c r="P59" s="541"/>
      <c r="Q59" s="541"/>
      <c r="R59" s="541"/>
    </row>
    <row r="60" spans="3:18" ht="16" customHeight="1" x14ac:dyDescent="0.35">
      <c r="C60" s="541"/>
      <c r="D60" s="541"/>
      <c r="E60" s="541"/>
      <c r="F60" s="541"/>
      <c r="G60" s="541"/>
      <c r="H60" s="541"/>
      <c r="I60" s="541"/>
      <c r="J60" s="541"/>
      <c r="K60" s="541"/>
      <c r="L60" s="541"/>
      <c r="M60" s="541"/>
      <c r="N60" s="541"/>
      <c r="O60" s="541"/>
      <c r="P60" s="541"/>
      <c r="Q60" s="541"/>
      <c r="R60" s="541"/>
    </row>
    <row r="61" spans="3:18" ht="16" customHeight="1" x14ac:dyDescent="0.35">
      <c r="C61" s="541"/>
      <c r="D61" s="541"/>
      <c r="E61" s="541"/>
      <c r="F61" s="541"/>
      <c r="G61" s="541"/>
      <c r="H61" s="541"/>
      <c r="I61" s="541"/>
      <c r="J61" s="541"/>
      <c r="K61" s="541"/>
      <c r="L61" s="541"/>
      <c r="M61" s="541"/>
      <c r="N61" s="541"/>
      <c r="O61" s="541"/>
      <c r="P61" s="541"/>
      <c r="Q61" s="541"/>
      <c r="R61" s="541"/>
    </row>
    <row r="62" spans="3:18" ht="16" customHeight="1" x14ac:dyDescent="0.35">
      <c r="C62" s="541"/>
      <c r="D62" s="541"/>
      <c r="E62" s="541"/>
      <c r="F62" s="541"/>
      <c r="G62" s="541"/>
      <c r="H62" s="541"/>
      <c r="I62" s="541"/>
      <c r="J62" s="541"/>
      <c r="K62" s="541"/>
      <c r="L62" s="541"/>
      <c r="M62" s="541"/>
      <c r="N62" s="541"/>
      <c r="O62" s="541"/>
      <c r="P62" s="541"/>
      <c r="Q62" s="541"/>
      <c r="R62" s="541"/>
    </row>
    <row r="63" spans="3:18" ht="16" customHeight="1" x14ac:dyDescent="0.35">
      <c r="C63" s="541"/>
      <c r="D63" s="541"/>
      <c r="E63" s="541"/>
      <c r="F63" s="541"/>
      <c r="G63" s="541"/>
      <c r="H63" s="541"/>
      <c r="I63" s="541"/>
      <c r="J63" s="541"/>
      <c r="K63" s="541"/>
      <c r="L63" s="541"/>
      <c r="M63" s="541"/>
      <c r="N63" s="541"/>
      <c r="O63" s="541"/>
      <c r="P63" s="541"/>
      <c r="Q63" s="541"/>
      <c r="R63" s="541"/>
    </row>
    <row r="64" spans="3:18" ht="16" customHeight="1" x14ac:dyDescent="0.35">
      <c r="C64" s="541"/>
      <c r="D64" s="541"/>
      <c r="E64" s="541"/>
      <c r="F64" s="541"/>
      <c r="G64" s="541"/>
      <c r="H64" s="541"/>
      <c r="I64" s="541"/>
      <c r="J64" s="541"/>
      <c r="K64" s="541"/>
      <c r="L64" s="541"/>
      <c r="M64" s="541"/>
      <c r="N64" s="541"/>
      <c r="O64" s="541"/>
      <c r="P64" s="541"/>
      <c r="Q64" s="541"/>
      <c r="R64" s="541"/>
    </row>
    <row r="65" spans="3:18" ht="16" customHeight="1" x14ac:dyDescent="0.35">
      <c r="C65" s="541"/>
      <c r="D65" s="541"/>
      <c r="E65" s="541"/>
      <c r="F65" s="541"/>
      <c r="G65" s="541"/>
      <c r="H65" s="541"/>
      <c r="I65" s="541"/>
      <c r="J65" s="541"/>
      <c r="K65" s="541"/>
      <c r="L65" s="541"/>
      <c r="M65" s="541"/>
      <c r="N65" s="541"/>
      <c r="O65" s="541"/>
      <c r="P65" s="541"/>
      <c r="Q65" s="541"/>
      <c r="R65" s="541"/>
    </row>
    <row r="66" spans="3:18" ht="16" customHeight="1" x14ac:dyDescent="0.35">
      <c r="C66" s="541"/>
      <c r="D66" s="541"/>
      <c r="E66" s="541"/>
      <c r="F66" s="541"/>
      <c r="G66" s="541"/>
      <c r="H66" s="541"/>
      <c r="I66" s="541"/>
      <c r="J66" s="541"/>
      <c r="K66" s="541"/>
      <c r="L66" s="541"/>
      <c r="M66" s="541"/>
      <c r="N66" s="541"/>
      <c r="O66" s="541"/>
      <c r="P66" s="541"/>
      <c r="Q66" s="541"/>
      <c r="R66" s="541"/>
    </row>
    <row r="67" spans="3:18" ht="16" customHeight="1" x14ac:dyDescent="0.35">
      <c r="C67" s="541"/>
      <c r="D67" s="541"/>
      <c r="E67" s="541"/>
      <c r="F67" s="541"/>
      <c r="G67" s="541"/>
      <c r="H67" s="541"/>
      <c r="I67" s="541"/>
      <c r="J67" s="541"/>
      <c r="K67" s="541"/>
      <c r="L67" s="541"/>
      <c r="M67" s="541"/>
      <c r="N67" s="541"/>
      <c r="O67" s="541"/>
      <c r="P67" s="541"/>
      <c r="Q67" s="541"/>
      <c r="R67" s="541"/>
    </row>
    <row r="68" spans="3:18" ht="16" customHeight="1" x14ac:dyDescent="0.35">
      <c r="C68" s="541"/>
      <c r="D68" s="541"/>
      <c r="E68" s="541"/>
      <c r="F68" s="541"/>
      <c r="G68" s="541"/>
      <c r="H68" s="541"/>
      <c r="I68" s="541"/>
      <c r="J68" s="541"/>
      <c r="K68" s="541"/>
      <c r="L68" s="541"/>
      <c r="M68" s="541"/>
      <c r="N68" s="541"/>
      <c r="O68" s="541"/>
      <c r="P68" s="541"/>
      <c r="Q68" s="541"/>
      <c r="R68" s="541"/>
    </row>
    <row r="69" spans="3:18" ht="16" customHeight="1" x14ac:dyDescent="0.35">
      <c r="C69" s="24"/>
      <c r="D69" s="24"/>
      <c r="E69" s="24"/>
      <c r="F69" s="24"/>
      <c r="G69" s="24"/>
      <c r="H69" s="24"/>
      <c r="I69" s="24"/>
      <c r="J69" s="24"/>
      <c r="K69" s="24"/>
      <c r="L69" s="24"/>
      <c r="M69" s="24"/>
      <c r="N69" s="24"/>
      <c r="O69" s="24"/>
      <c r="P69" s="24"/>
      <c r="Q69" s="24"/>
      <c r="R69" s="24"/>
    </row>
    <row r="70" spans="3:18" ht="16" customHeight="1" x14ac:dyDescent="0.35">
      <c r="C70" s="24"/>
      <c r="D70" s="24"/>
      <c r="E70" s="24"/>
      <c r="F70" s="24"/>
      <c r="G70" s="24"/>
      <c r="H70" s="24"/>
      <c r="I70" s="24"/>
      <c r="J70" s="24"/>
      <c r="K70" s="24"/>
      <c r="L70" s="24"/>
      <c r="M70" s="24"/>
      <c r="N70" s="24"/>
      <c r="O70" s="24"/>
      <c r="P70" s="24"/>
      <c r="Q70" s="24"/>
      <c r="R70" s="24"/>
    </row>
    <row r="71" spans="3:18" ht="16" customHeight="1" x14ac:dyDescent="0.35">
      <c r="C71" s="24"/>
      <c r="D71" s="24"/>
      <c r="E71" s="24"/>
      <c r="F71" s="24"/>
      <c r="G71" s="24"/>
      <c r="H71" s="24"/>
      <c r="I71" s="24"/>
      <c r="J71" s="24"/>
      <c r="K71" s="24"/>
      <c r="L71" s="24"/>
      <c r="M71" s="24"/>
      <c r="N71" s="24"/>
      <c r="O71" s="24"/>
      <c r="P71" s="24"/>
      <c r="Q71" s="24"/>
      <c r="R71" s="24"/>
    </row>
    <row r="72" spans="3:18" ht="16" customHeight="1" x14ac:dyDescent="0.35">
      <c r="C72" s="24"/>
      <c r="D72" s="24"/>
      <c r="E72" s="24"/>
      <c r="F72" s="24"/>
      <c r="G72" s="24"/>
      <c r="H72" s="24"/>
      <c r="I72" s="24"/>
      <c r="J72" s="24"/>
      <c r="K72" s="24"/>
      <c r="L72" s="24"/>
      <c r="M72" s="24"/>
      <c r="N72" s="24"/>
      <c r="O72" s="24"/>
      <c r="P72" s="24"/>
      <c r="Q72" s="24"/>
      <c r="R72" s="24"/>
    </row>
    <row r="73" spans="3:18" ht="16" customHeight="1" x14ac:dyDescent="0.35">
      <c r="C73" s="24"/>
      <c r="D73" s="24"/>
      <c r="E73" s="24"/>
      <c r="F73" s="24"/>
      <c r="G73" s="24"/>
      <c r="H73" s="24"/>
      <c r="I73" s="24"/>
      <c r="J73" s="24"/>
      <c r="K73" s="24"/>
      <c r="L73" s="24"/>
      <c r="M73" s="24"/>
      <c r="N73" s="24"/>
      <c r="O73" s="24"/>
      <c r="P73" s="24"/>
      <c r="Q73" s="24"/>
      <c r="R73" s="24"/>
    </row>
    <row r="74" spans="3:18" ht="16" customHeight="1" x14ac:dyDescent="0.35">
      <c r="C74" s="24"/>
      <c r="D74" s="24"/>
      <c r="E74" s="24"/>
      <c r="F74" s="24"/>
      <c r="G74" s="24"/>
      <c r="H74" s="24"/>
      <c r="I74" s="24"/>
      <c r="J74" s="24"/>
      <c r="K74" s="24"/>
      <c r="L74" s="24"/>
      <c r="M74" s="24"/>
      <c r="N74" s="24"/>
      <c r="O74" s="24"/>
      <c r="P74" s="24"/>
      <c r="Q74" s="24"/>
      <c r="R74" s="24"/>
    </row>
    <row r="75" spans="3:18" ht="16" customHeight="1" x14ac:dyDescent="0.35">
      <c r="C75" s="24"/>
      <c r="D75" s="24"/>
      <c r="E75" s="24"/>
      <c r="F75" s="24"/>
      <c r="G75" s="24"/>
      <c r="H75" s="24"/>
      <c r="I75" s="24"/>
      <c r="J75" s="24"/>
      <c r="K75" s="24"/>
      <c r="L75" s="24"/>
      <c r="M75" s="24"/>
      <c r="N75" s="24"/>
      <c r="O75" s="24"/>
      <c r="P75" s="24"/>
      <c r="Q75" s="24"/>
      <c r="R75" s="24"/>
    </row>
    <row r="76" spans="3:18" ht="16" customHeight="1" x14ac:dyDescent="0.35">
      <c r="C76" s="24"/>
      <c r="D76" s="24"/>
      <c r="E76" s="24"/>
      <c r="F76" s="24"/>
      <c r="G76" s="24"/>
      <c r="H76" s="24"/>
      <c r="I76" s="24"/>
      <c r="J76" s="24"/>
      <c r="K76" s="24"/>
      <c r="L76" s="24"/>
      <c r="M76" s="24"/>
      <c r="N76" s="24"/>
      <c r="O76" s="24"/>
      <c r="P76" s="24"/>
      <c r="Q76" s="24"/>
      <c r="R76" s="24"/>
    </row>
    <row r="77" spans="3:18" ht="16" customHeight="1" x14ac:dyDescent="0.35">
      <c r="C77" s="24"/>
      <c r="D77" s="24"/>
      <c r="E77" s="24"/>
      <c r="F77" s="24"/>
      <c r="G77" s="24"/>
      <c r="H77" s="24"/>
      <c r="I77" s="24"/>
      <c r="J77" s="24"/>
      <c r="K77" s="24"/>
      <c r="L77" s="24"/>
      <c r="M77" s="24"/>
      <c r="N77" s="24"/>
      <c r="O77" s="24"/>
      <c r="P77" s="24"/>
      <c r="Q77" s="24"/>
      <c r="R77" s="24"/>
    </row>
    <row r="78" spans="3:18" ht="16" customHeight="1" x14ac:dyDescent="0.35">
      <c r="C78" s="24"/>
      <c r="D78" s="24"/>
      <c r="E78" s="24"/>
      <c r="F78" s="24"/>
      <c r="G78" s="24"/>
      <c r="H78" s="24"/>
      <c r="I78" s="24"/>
      <c r="J78" s="24"/>
      <c r="K78" s="24"/>
      <c r="L78" s="24"/>
      <c r="M78" s="24"/>
      <c r="N78" s="24"/>
      <c r="O78" s="24"/>
      <c r="P78" s="24"/>
      <c r="Q78" s="24"/>
      <c r="R78" s="24"/>
    </row>
    <row r="79" spans="3:18" ht="16" customHeight="1" x14ac:dyDescent="0.35">
      <c r="C79" s="24"/>
      <c r="D79" s="24"/>
      <c r="E79" s="24"/>
      <c r="F79" s="24"/>
      <c r="G79" s="24"/>
      <c r="H79" s="24"/>
      <c r="I79" s="24"/>
      <c r="J79" s="24"/>
      <c r="K79" s="24"/>
      <c r="L79" s="24"/>
      <c r="M79" s="24"/>
      <c r="N79" s="24"/>
      <c r="O79" s="24"/>
      <c r="P79" s="24"/>
      <c r="Q79" s="24"/>
      <c r="R79" s="24"/>
    </row>
    <row r="80" spans="3:18" ht="16" customHeight="1" x14ac:dyDescent="0.35">
      <c r="C80" s="24"/>
      <c r="D80" s="24"/>
      <c r="E80" s="24"/>
      <c r="F80" s="24"/>
      <c r="G80" s="24"/>
      <c r="H80" s="24"/>
      <c r="I80" s="24"/>
      <c r="J80" s="24"/>
      <c r="K80" s="24"/>
      <c r="L80" s="24"/>
      <c r="M80" s="24"/>
      <c r="N80" s="24"/>
      <c r="O80" s="24"/>
      <c r="P80" s="24"/>
      <c r="Q80" s="24"/>
      <c r="R80" s="24"/>
    </row>
    <row r="81" spans="3:18" ht="16" customHeight="1" x14ac:dyDescent="0.35">
      <c r="C81" s="24"/>
      <c r="D81" s="24"/>
      <c r="E81" s="24"/>
      <c r="F81" s="24"/>
      <c r="G81" s="24"/>
      <c r="H81" s="24"/>
      <c r="I81" s="24"/>
      <c r="J81" s="24"/>
      <c r="K81" s="24"/>
      <c r="L81" s="24"/>
      <c r="M81" s="24"/>
      <c r="N81" s="24"/>
      <c r="O81" s="24"/>
      <c r="P81" s="24"/>
      <c r="Q81" s="24"/>
      <c r="R81" s="24"/>
    </row>
    <row r="82" spans="3:18" ht="16" customHeight="1" x14ac:dyDescent="0.35">
      <c r="C82" s="24"/>
      <c r="D82" s="24"/>
      <c r="E82" s="24"/>
      <c r="F82" s="24"/>
      <c r="G82" s="24"/>
      <c r="H82" s="24"/>
      <c r="I82" s="24"/>
      <c r="J82" s="24"/>
      <c r="K82" s="24"/>
      <c r="L82" s="24"/>
      <c r="M82" s="24"/>
      <c r="N82" s="24"/>
      <c r="O82" s="24"/>
      <c r="P82" s="24"/>
      <c r="Q82" s="24"/>
      <c r="R82" s="24"/>
    </row>
    <row r="83" spans="3:18" ht="16" customHeight="1" x14ac:dyDescent="0.35">
      <c r="C83" s="24"/>
      <c r="D83" s="24"/>
      <c r="E83" s="24"/>
      <c r="F83" s="24"/>
      <c r="G83" s="24"/>
      <c r="H83" s="24"/>
      <c r="I83" s="24"/>
      <c r="J83" s="24"/>
      <c r="K83" s="24"/>
      <c r="L83" s="24"/>
      <c r="M83" s="24"/>
      <c r="N83" s="24"/>
      <c r="O83" s="24"/>
      <c r="P83" s="24"/>
      <c r="Q83" s="24"/>
      <c r="R83" s="24"/>
    </row>
    <row r="84" spans="3:18" ht="16" customHeight="1" x14ac:dyDescent="0.35">
      <c r="C84" s="24"/>
      <c r="D84" s="24"/>
      <c r="E84" s="24"/>
      <c r="F84" s="24"/>
      <c r="G84" s="24"/>
      <c r="H84" s="24"/>
      <c r="I84" s="24"/>
      <c r="J84" s="24"/>
      <c r="K84" s="24"/>
      <c r="L84" s="24"/>
      <c r="M84" s="24"/>
      <c r="N84" s="24"/>
      <c r="O84" s="24"/>
      <c r="P84" s="24"/>
      <c r="Q84" s="24"/>
      <c r="R84" s="24"/>
    </row>
    <row r="96" spans="3:18" x14ac:dyDescent="0.35">
      <c r="C96" s="539"/>
      <c r="D96" s="539"/>
      <c r="E96" s="539"/>
      <c r="F96" s="539"/>
      <c r="G96" s="539"/>
      <c r="H96" s="539"/>
      <c r="I96" s="539"/>
      <c r="J96" s="539"/>
      <c r="K96" s="539"/>
      <c r="L96" s="539"/>
      <c r="M96" s="539"/>
      <c r="N96" s="539"/>
      <c r="O96" s="539"/>
      <c r="P96" s="539"/>
      <c r="Q96" s="539"/>
      <c r="R96" s="539"/>
    </row>
    <row r="97" spans="3:18" x14ac:dyDescent="0.35">
      <c r="C97" s="539"/>
      <c r="D97" s="539"/>
      <c r="E97" s="539"/>
      <c r="F97" s="539"/>
      <c r="G97" s="539"/>
      <c r="H97" s="539"/>
      <c r="I97" s="539"/>
      <c r="J97" s="539"/>
      <c r="K97" s="539"/>
      <c r="L97" s="539"/>
      <c r="M97" s="539"/>
      <c r="N97" s="539"/>
      <c r="O97" s="539"/>
      <c r="P97" s="539"/>
      <c r="Q97" s="539"/>
      <c r="R97" s="539"/>
    </row>
    <row r="98" spans="3:18" x14ac:dyDescent="0.35">
      <c r="C98" s="539"/>
      <c r="D98" s="539"/>
      <c r="E98" s="539"/>
      <c r="F98" s="539"/>
      <c r="G98" s="539"/>
      <c r="H98" s="539"/>
      <c r="I98" s="539"/>
      <c r="J98" s="539"/>
      <c r="K98" s="539"/>
      <c r="L98" s="539"/>
      <c r="M98" s="539"/>
      <c r="N98" s="539"/>
      <c r="O98" s="539"/>
      <c r="P98" s="539"/>
      <c r="Q98" s="539"/>
      <c r="R98" s="539"/>
    </row>
    <row r="99" spans="3:18" x14ac:dyDescent="0.35">
      <c r="C99" s="539"/>
      <c r="D99" s="539"/>
      <c r="E99" s="539"/>
      <c r="F99" s="539"/>
      <c r="G99" s="539"/>
      <c r="H99" s="539"/>
      <c r="I99" s="539"/>
      <c r="J99" s="539"/>
      <c r="K99" s="539"/>
      <c r="L99" s="539"/>
      <c r="M99" s="539"/>
      <c r="N99" s="539"/>
      <c r="O99" s="539"/>
      <c r="P99" s="539"/>
      <c r="Q99" s="539"/>
      <c r="R99" s="539"/>
    </row>
  </sheetData>
  <sheetProtection algorithmName="SHA-512" hashValue="Liy3Lap0hj4YR1GE3Mw/fpKTeA9cuuS4fcPigJXGWPCPcuBR8yOn7Oax+WhfqekGDeG5jm0SIzRwMFKBmyaaQQ==" saltValue="KIkPV1y4UhuE10tNGMKL6Q==" spinCount="100000" sheet="1" objects="1" scenarios="1" selectLockedCells="1" selectUnlockedCells="1"/>
  <customSheetViews>
    <customSheetView guid="{8D88DD34-EDCF-2545-92E6-3B4294438499}" showGridLines="0">
      <selection activeCell="T14" sqref="T14"/>
      <pageMargins left="0" right="0" top="0" bottom="0" header="0" footer="0"/>
      <pageSetup paperSize="9" orientation="portrait" horizontalDpi="0" verticalDpi="0"/>
    </customSheetView>
  </customSheetViews>
  <mergeCells count="7">
    <mergeCell ref="C96:R99"/>
    <mergeCell ref="C48:R68"/>
    <mergeCell ref="C43:D44"/>
    <mergeCell ref="C45:P46"/>
    <mergeCell ref="C7:D8"/>
    <mergeCell ref="C9:P10"/>
    <mergeCell ref="C12:O41"/>
  </mergeCells>
  <pageMargins left="0.7" right="0.7" top="0.75" bottom="0.75" header="0.3" footer="0.3"/>
  <pageSetup paperSize="9" orientation="portrait" horizontalDpi="0" verticalDpi="0"/>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EBFA1F-1FD1-3743-9371-6B35295D07EB}">
  <sheetPr codeName="Planilha24"/>
  <dimension ref="A1:AE89"/>
  <sheetViews>
    <sheetView showGridLines="0" showRowColHeaders="0" topLeftCell="B1" zoomScaleNormal="100" workbookViewId="0">
      <selection activeCell="O5" sqref="O5"/>
      <extLst>
        <ext xmlns:xlsdti="http://schemas.microsoft.com/office/spreadsheetml/2023/showDataTypeIcons" uri="{77bfe23e-c014-4d31-8a63-9c772dbf06b6}">
          <xlsdti:showDataTypeIcons visible="0"/>
        </ext>
      </extLst>
    </sheetView>
  </sheetViews>
  <sheetFormatPr defaultColWidth="10.83203125" defaultRowHeight="15.5" x14ac:dyDescent="0.35"/>
  <cols>
    <col min="1" max="2" width="10.83203125" style="8"/>
    <col min="3" max="18" width="10.83203125" style="9"/>
    <col min="19" max="31" width="10.83203125" style="8"/>
    <col min="32" max="16384" width="10.83203125" style="9"/>
  </cols>
  <sheetData>
    <row r="1" spans="3:18" x14ac:dyDescent="0.35">
      <c r="C1" s="8"/>
      <c r="D1" s="8"/>
      <c r="E1" s="8"/>
      <c r="F1" s="8"/>
      <c r="G1" s="8"/>
      <c r="H1" s="8"/>
      <c r="I1" s="8"/>
      <c r="J1" s="8"/>
      <c r="K1" s="8"/>
      <c r="L1" s="8"/>
      <c r="M1" s="8"/>
      <c r="N1" s="8"/>
      <c r="O1" s="8"/>
      <c r="P1" s="8"/>
      <c r="Q1" s="8"/>
      <c r="R1" s="8"/>
    </row>
    <row r="2" spans="3:18" x14ac:dyDescent="0.35">
      <c r="C2" s="8"/>
      <c r="D2" s="8"/>
      <c r="E2" s="8"/>
      <c r="F2" s="8"/>
      <c r="G2" s="8"/>
      <c r="H2" s="8"/>
      <c r="I2" s="8"/>
      <c r="J2" s="8"/>
      <c r="K2" s="8"/>
      <c r="L2" s="8"/>
      <c r="M2" s="8"/>
      <c r="N2" s="8"/>
      <c r="O2" s="8"/>
      <c r="P2" s="8"/>
      <c r="Q2" s="8"/>
      <c r="R2" s="8"/>
    </row>
    <row r="3" spans="3:18" x14ac:dyDescent="0.35">
      <c r="C3" s="8"/>
      <c r="D3" s="8"/>
      <c r="E3" s="8"/>
      <c r="F3" s="8"/>
      <c r="G3" s="8"/>
      <c r="H3" s="8"/>
      <c r="I3" s="8"/>
      <c r="J3" s="8"/>
      <c r="K3" s="8"/>
      <c r="L3" s="8"/>
      <c r="M3" s="8"/>
      <c r="N3" s="8"/>
      <c r="O3" s="8"/>
      <c r="P3" s="8"/>
      <c r="Q3" s="8"/>
      <c r="R3" s="8"/>
    </row>
    <row r="4" spans="3:18" x14ac:dyDescent="0.35">
      <c r="C4" s="8"/>
      <c r="D4" s="8"/>
      <c r="E4" s="8"/>
      <c r="F4" s="8"/>
      <c r="G4" s="8"/>
      <c r="H4" s="8"/>
      <c r="I4" s="8"/>
      <c r="J4" s="8"/>
      <c r="K4" s="8"/>
      <c r="L4" s="8"/>
      <c r="M4" s="8"/>
      <c r="N4" s="8"/>
      <c r="O4" s="8"/>
      <c r="P4" s="8"/>
      <c r="Q4" s="8"/>
      <c r="R4" s="8"/>
    </row>
    <row r="5" spans="3:18" x14ac:dyDescent="0.35">
      <c r="C5" s="8"/>
      <c r="D5" s="8"/>
      <c r="E5" s="8"/>
      <c r="F5" s="8"/>
      <c r="G5" s="8"/>
      <c r="H5" s="8"/>
      <c r="I5" s="8"/>
      <c r="J5" s="8"/>
      <c r="K5" s="8"/>
      <c r="L5" s="8"/>
      <c r="M5" s="8"/>
      <c r="N5" s="8"/>
      <c r="O5" s="8"/>
      <c r="P5" s="8"/>
      <c r="Q5" s="8"/>
      <c r="R5" s="8"/>
    </row>
    <row r="6" spans="3:18" x14ac:dyDescent="0.35">
      <c r="C6" s="8"/>
      <c r="D6" s="8"/>
      <c r="E6" s="8"/>
      <c r="F6" s="8"/>
      <c r="G6" s="8"/>
      <c r="H6" s="8"/>
      <c r="I6" s="8"/>
      <c r="J6" s="8"/>
      <c r="K6" s="8"/>
      <c r="L6" s="8"/>
      <c r="M6" s="8"/>
      <c r="N6" s="8"/>
      <c r="O6" s="8"/>
      <c r="P6" s="8"/>
      <c r="Q6" s="8"/>
      <c r="R6" s="8"/>
    </row>
    <row r="7" spans="3:18" x14ac:dyDescent="0.35">
      <c r="C7" s="463" t="s">
        <v>438</v>
      </c>
      <c r="D7" s="463"/>
      <c r="E7" s="463"/>
      <c r="F7" s="463"/>
      <c r="G7" s="463"/>
      <c r="H7" s="463"/>
      <c r="I7" s="463"/>
      <c r="J7" s="463"/>
      <c r="K7" s="463"/>
      <c r="L7" s="7"/>
      <c r="M7" s="7"/>
      <c r="N7" s="7"/>
      <c r="O7" s="7"/>
      <c r="P7" s="7"/>
      <c r="Q7" s="7"/>
      <c r="R7" s="7"/>
    </row>
    <row r="8" spans="3:18" x14ac:dyDescent="0.35">
      <c r="C8" s="463"/>
      <c r="D8" s="463"/>
      <c r="E8" s="463"/>
      <c r="F8" s="463"/>
      <c r="G8" s="463"/>
      <c r="H8" s="463"/>
      <c r="I8" s="463"/>
      <c r="J8" s="463"/>
      <c r="K8" s="463"/>
      <c r="L8" s="7"/>
      <c r="M8" s="7"/>
      <c r="N8" s="7"/>
      <c r="O8" s="7"/>
      <c r="P8" s="7"/>
      <c r="Q8" s="7"/>
      <c r="R8" s="7"/>
    </row>
    <row r="9" spans="3:18" ht="16" customHeight="1" x14ac:dyDescent="0.35">
      <c r="C9" s="224" t="s">
        <v>439</v>
      </c>
      <c r="D9" s="224"/>
      <c r="E9" s="224"/>
      <c r="F9" s="224"/>
      <c r="G9" s="224"/>
      <c r="H9" s="224"/>
      <c r="I9" s="224"/>
      <c r="J9" s="224"/>
      <c r="K9" s="224"/>
      <c r="L9" s="224"/>
      <c r="M9" s="224"/>
      <c r="N9" s="224"/>
      <c r="O9" s="224"/>
      <c r="P9" s="224"/>
      <c r="Q9" s="7"/>
      <c r="R9" s="7"/>
    </row>
    <row r="10" spans="3:18" ht="16" customHeight="1" x14ac:dyDescent="0.35">
      <c r="C10" s="224"/>
      <c r="D10" s="224"/>
      <c r="E10" s="224"/>
      <c r="F10" s="224"/>
      <c r="G10" s="224"/>
      <c r="H10" s="224"/>
      <c r="I10" s="224"/>
      <c r="J10" s="224"/>
      <c r="K10" s="224"/>
      <c r="L10" s="224"/>
      <c r="M10" s="224"/>
      <c r="N10" s="224"/>
      <c r="O10" s="224"/>
      <c r="P10" s="224"/>
      <c r="Q10" s="7"/>
      <c r="R10" s="7"/>
    </row>
    <row r="11" spans="3:18" ht="16.5" x14ac:dyDescent="0.35">
      <c r="C11" s="12"/>
      <c r="D11" s="13"/>
      <c r="E11" s="13"/>
      <c r="F11" s="13"/>
      <c r="G11" s="14"/>
      <c r="H11" s="14"/>
      <c r="I11" s="14"/>
      <c r="J11" s="14"/>
      <c r="K11" s="14"/>
      <c r="L11" s="14"/>
      <c r="M11" s="14"/>
      <c r="N11" s="14"/>
      <c r="O11" s="14"/>
      <c r="P11" s="14"/>
      <c r="Q11" s="14"/>
      <c r="R11" s="15"/>
    </row>
    <row r="12" spans="3:18" ht="16" customHeight="1" x14ac:dyDescent="0.35">
      <c r="C12" s="548" t="s">
        <v>440</v>
      </c>
      <c r="D12" s="548"/>
      <c r="E12" s="548"/>
      <c r="F12" s="548"/>
      <c r="G12" s="26">
        <v>2023</v>
      </c>
      <c r="H12" s="26">
        <v>2024</v>
      </c>
      <c r="I12" s="26">
        <v>2025</v>
      </c>
      <c r="J12" s="559" t="s">
        <v>650</v>
      </c>
      <c r="K12" s="560"/>
      <c r="L12" s="560"/>
      <c r="M12" s="24"/>
      <c r="N12" s="24"/>
      <c r="O12" s="24"/>
      <c r="P12" s="24"/>
      <c r="Q12" s="24"/>
      <c r="R12" s="24"/>
    </row>
    <row r="13" spans="3:18" ht="16" customHeight="1" x14ac:dyDescent="0.35">
      <c r="C13" s="556" t="s">
        <v>441</v>
      </c>
      <c r="D13" s="556"/>
      <c r="E13" s="556"/>
      <c r="F13" s="556"/>
      <c r="G13" s="36">
        <v>4516.7949307647268</v>
      </c>
      <c r="H13" s="36">
        <v>2900.0231130742159</v>
      </c>
      <c r="I13" s="36">
        <v>1337</v>
      </c>
      <c r="J13" s="557" t="s">
        <v>442</v>
      </c>
      <c r="K13" s="558"/>
      <c r="L13" s="558"/>
      <c r="M13" s="24"/>
      <c r="N13" s="24"/>
      <c r="O13" s="24"/>
      <c r="P13" s="24"/>
      <c r="Q13" s="24"/>
      <c r="R13" s="24"/>
    </row>
    <row r="14" spans="3:18" ht="17.149999999999999" customHeight="1" x14ac:dyDescent="0.35">
      <c r="C14" s="556" t="s">
        <v>443</v>
      </c>
      <c r="D14" s="556"/>
      <c r="E14" s="556"/>
      <c r="F14" s="556"/>
      <c r="G14" s="36">
        <v>4588.3289991770207</v>
      </c>
      <c r="H14" s="36">
        <v>2405.4777318153583</v>
      </c>
      <c r="I14" s="36">
        <v>1080.21</v>
      </c>
      <c r="J14" s="557"/>
      <c r="K14" s="558"/>
      <c r="L14" s="558"/>
      <c r="M14" s="24"/>
      <c r="N14" s="24"/>
      <c r="O14" s="24"/>
      <c r="P14" s="24"/>
      <c r="Q14" s="24"/>
      <c r="R14" s="24"/>
    </row>
    <row r="15" spans="3:18" ht="16" customHeight="1" x14ac:dyDescent="0.35">
      <c r="C15" s="143"/>
      <c r="D15" s="143"/>
      <c r="E15" s="143"/>
      <c r="F15" s="143"/>
      <c r="G15" s="24"/>
      <c r="H15" s="24"/>
      <c r="I15" s="24"/>
      <c r="J15" s="24"/>
      <c r="K15" s="24"/>
      <c r="L15" s="24"/>
      <c r="M15" s="24"/>
      <c r="N15" s="24"/>
      <c r="O15" s="24"/>
      <c r="P15" s="24"/>
      <c r="Q15" s="24"/>
      <c r="R15" s="24"/>
    </row>
    <row r="16" spans="3:18" ht="16" customHeight="1" x14ac:dyDescent="0.35">
      <c r="C16" s="548" t="s">
        <v>444</v>
      </c>
      <c r="D16" s="548"/>
      <c r="E16" s="548"/>
      <c r="F16" s="548"/>
      <c r="G16" s="26">
        <v>2023</v>
      </c>
      <c r="H16" s="26">
        <v>2024</v>
      </c>
      <c r="I16" s="26">
        <v>2025</v>
      </c>
      <c r="J16" s="549"/>
      <c r="K16" s="550"/>
      <c r="L16" s="551"/>
      <c r="M16" s="24"/>
      <c r="N16" s="24"/>
      <c r="O16" s="24"/>
      <c r="P16" s="24"/>
      <c r="Q16" s="24"/>
      <c r="R16" s="24"/>
    </row>
    <row r="17" spans="3:18" ht="16" customHeight="1" x14ac:dyDescent="0.35">
      <c r="C17" s="552" t="s">
        <v>445</v>
      </c>
      <c r="D17" s="552"/>
      <c r="E17" s="552"/>
      <c r="F17" s="552"/>
      <c r="G17" s="123">
        <v>1154.7120352116951</v>
      </c>
      <c r="H17" s="123">
        <v>0</v>
      </c>
      <c r="I17" s="123">
        <v>0</v>
      </c>
      <c r="J17" s="554"/>
      <c r="K17" s="555"/>
      <c r="L17" s="555"/>
      <c r="M17" s="24"/>
      <c r="N17" s="24"/>
      <c r="O17" s="24"/>
      <c r="P17" s="24"/>
      <c r="Q17" s="24"/>
      <c r="R17" s="24"/>
    </row>
    <row r="18" spans="3:18" ht="16" customHeight="1" x14ac:dyDescent="0.35">
      <c r="C18" s="143"/>
      <c r="D18" s="143"/>
      <c r="E18" s="143"/>
      <c r="F18" s="143"/>
      <c r="G18" s="24"/>
      <c r="H18" s="24"/>
      <c r="I18" s="24"/>
      <c r="J18" s="24"/>
      <c r="K18" s="24"/>
      <c r="L18" s="24"/>
      <c r="M18" s="24"/>
      <c r="N18" s="24"/>
      <c r="O18" s="24"/>
      <c r="P18" s="24"/>
      <c r="Q18" s="24"/>
      <c r="R18" s="24"/>
    </row>
    <row r="19" spans="3:18" ht="16" customHeight="1" x14ac:dyDescent="0.35">
      <c r="C19" s="548" t="s">
        <v>446</v>
      </c>
      <c r="D19" s="548"/>
      <c r="E19" s="548"/>
      <c r="F19" s="548"/>
      <c r="G19" s="26">
        <v>2023</v>
      </c>
      <c r="H19" s="26">
        <v>2024</v>
      </c>
      <c r="I19" s="26">
        <v>2025</v>
      </c>
      <c r="J19" s="559" t="s">
        <v>650</v>
      </c>
      <c r="K19" s="560"/>
      <c r="L19" s="560"/>
      <c r="M19" s="24"/>
      <c r="N19" s="24"/>
      <c r="O19" s="24"/>
      <c r="P19" s="24"/>
      <c r="Q19" s="24"/>
      <c r="R19" s="24"/>
    </row>
    <row r="20" spans="3:18" ht="16" customHeight="1" x14ac:dyDescent="0.35">
      <c r="C20" s="556" t="s">
        <v>447</v>
      </c>
      <c r="D20" s="556"/>
      <c r="E20" s="556"/>
      <c r="F20" s="556"/>
      <c r="G20" s="36">
        <v>6609.37</v>
      </c>
      <c r="H20" s="36">
        <v>2654.53</v>
      </c>
      <c r="I20" s="36">
        <v>4121.4799999999996</v>
      </c>
      <c r="J20" s="557" t="s">
        <v>442</v>
      </c>
      <c r="K20" s="558"/>
      <c r="L20" s="558"/>
      <c r="M20" s="24"/>
      <c r="N20" s="24"/>
      <c r="O20" s="24"/>
      <c r="P20" s="24"/>
      <c r="Q20" s="24"/>
      <c r="R20" s="24"/>
    </row>
    <row r="21" spans="3:18" ht="16" customHeight="1" x14ac:dyDescent="0.35">
      <c r="C21" s="143"/>
      <c r="D21" s="143"/>
      <c r="E21" s="143"/>
      <c r="F21" s="143"/>
      <c r="G21" s="220"/>
      <c r="H21" s="220"/>
      <c r="I21" s="220"/>
      <c r="J21" s="219"/>
      <c r="K21" s="219"/>
      <c r="L21" s="219"/>
      <c r="M21" s="24"/>
      <c r="N21" s="24"/>
      <c r="O21" s="24"/>
      <c r="P21" s="24"/>
      <c r="Q21" s="24"/>
      <c r="R21" s="24"/>
    </row>
    <row r="22" spans="3:18" ht="16" customHeight="1" x14ac:dyDescent="0.35">
      <c r="C22" s="143"/>
      <c r="D22" s="143"/>
      <c r="E22" s="143"/>
      <c r="F22" s="143"/>
      <c r="G22" s="220"/>
      <c r="H22" s="220"/>
      <c r="I22" s="220"/>
      <c r="J22" s="219"/>
      <c r="K22" s="219"/>
      <c r="L22" s="219"/>
      <c r="M22" s="24"/>
      <c r="N22" s="24"/>
      <c r="O22" s="24"/>
      <c r="P22" s="24"/>
      <c r="Q22" s="24"/>
      <c r="R22" s="24"/>
    </row>
    <row r="23" spans="3:18" ht="16" customHeight="1" x14ac:dyDescent="0.35">
      <c r="C23" s="553" t="s">
        <v>655</v>
      </c>
      <c r="D23" s="553"/>
      <c r="E23" s="553"/>
      <c r="F23" s="553"/>
      <c r="G23" s="553"/>
      <c r="H23" s="553"/>
      <c r="I23" s="553"/>
      <c r="J23" s="553"/>
      <c r="K23" s="553"/>
      <c r="L23" s="553"/>
      <c r="M23" s="553"/>
      <c r="N23" s="553"/>
      <c r="O23" s="553"/>
      <c r="P23" s="553"/>
      <c r="Q23" s="553"/>
      <c r="R23" s="24"/>
    </row>
    <row r="24" spans="3:18" ht="16" customHeight="1" x14ac:dyDescent="0.35">
      <c r="C24" s="553"/>
      <c r="D24" s="553"/>
      <c r="E24" s="553"/>
      <c r="F24" s="553"/>
      <c r="G24" s="553"/>
      <c r="H24" s="553"/>
      <c r="I24" s="553"/>
      <c r="J24" s="553"/>
      <c r="K24" s="553"/>
      <c r="L24" s="553"/>
      <c r="M24" s="553"/>
      <c r="N24" s="553"/>
      <c r="O24" s="553"/>
      <c r="P24" s="553"/>
      <c r="Q24" s="553"/>
      <c r="R24" s="24"/>
    </row>
    <row r="25" spans="3:18" ht="16" customHeight="1" x14ac:dyDescent="0.35">
      <c r="C25" s="553"/>
      <c r="D25" s="553"/>
      <c r="E25" s="553"/>
      <c r="F25" s="553"/>
      <c r="G25" s="553"/>
      <c r="H25" s="553"/>
      <c r="I25" s="553"/>
      <c r="J25" s="553"/>
      <c r="K25" s="553"/>
      <c r="L25" s="553"/>
      <c r="M25" s="553"/>
      <c r="N25" s="553"/>
      <c r="O25" s="553"/>
      <c r="P25" s="553"/>
      <c r="Q25" s="553"/>
      <c r="R25" s="24"/>
    </row>
    <row r="26" spans="3:18" ht="16" customHeight="1" x14ac:dyDescent="0.35">
      <c r="C26" s="553"/>
      <c r="D26" s="553"/>
      <c r="E26" s="553"/>
      <c r="F26" s="553"/>
      <c r="G26" s="553"/>
      <c r="H26" s="553"/>
      <c r="I26" s="553"/>
      <c r="J26" s="553"/>
      <c r="K26" s="553"/>
      <c r="L26" s="553"/>
      <c r="M26" s="553"/>
      <c r="N26" s="553"/>
      <c r="O26" s="553"/>
      <c r="P26" s="553"/>
      <c r="Q26" s="553"/>
      <c r="R26" s="24"/>
    </row>
    <row r="27" spans="3:18" ht="16" customHeight="1" x14ac:dyDescent="0.35">
      <c r="C27" s="553"/>
      <c r="D27" s="553"/>
      <c r="E27" s="553"/>
      <c r="F27" s="553"/>
      <c r="G27" s="553"/>
      <c r="H27" s="553"/>
      <c r="I27" s="553"/>
      <c r="J27" s="553"/>
      <c r="K27" s="553"/>
      <c r="L27" s="553"/>
      <c r="M27" s="553"/>
      <c r="N27" s="553"/>
      <c r="O27" s="553"/>
      <c r="P27" s="553"/>
      <c r="Q27" s="553"/>
      <c r="R27" s="24"/>
    </row>
    <row r="28" spans="3:18" ht="16" customHeight="1" x14ac:dyDescent="0.35">
      <c r="C28" s="553"/>
      <c r="D28" s="553"/>
      <c r="E28" s="553"/>
      <c r="F28" s="553"/>
      <c r="G28" s="553"/>
      <c r="H28" s="553"/>
      <c r="I28" s="553"/>
      <c r="J28" s="553"/>
      <c r="K28" s="553"/>
      <c r="L28" s="553"/>
      <c r="M28" s="553"/>
      <c r="N28" s="553"/>
      <c r="O28" s="553"/>
      <c r="P28" s="553"/>
      <c r="Q28" s="553"/>
      <c r="R28" s="24"/>
    </row>
    <row r="29" spans="3:18" ht="16" customHeight="1" x14ac:dyDescent="0.35">
      <c r="C29" s="553"/>
      <c r="D29" s="553"/>
      <c r="E29" s="553"/>
      <c r="F29" s="553"/>
      <c r="G29" s="553"/>
      <c r="H29" s="553"/>
      <c r="I29" s="553"/>
      <c r="J29" s="553"/>
      <c r="K29" s="553"/>
      <c r="L29" s="553"/>
      <c r="M29" s="553"/>
      <c r="N29" s="553"/>
      <c r="O29" s="553"/>
      <c r="P29" s="553"/>
      <c r="Q29" s="553"/>
      <c r="R29" s="24"/>
    </row>
    <row r="30" spans="3:18" ht="16" customHeight="1" x14ac:dyDescent="0.35">
      <c r="C30" s="553"/>
      <c r="D30" s="553"/>
      <c r="E30" s="553"/>
      <c r="F30" s="553"/>
      <c r="G30" s="553"/>
      <c r="H30" s="553"/>
      <c r="I30" s="553"/>
      <c r="J30" s="553"/>
      <c r="K30" s="553"/>
      <c r="L30" s="553"/>
      <c r="M30" s="553"/>
      <c r="N30" s="553"/>
      <c r="O30" s="553"/>
      <c r="P30" s="553"/>
      <c r="Q30" s="553"/>
      <c r="R30" s="24"/>
    </row>
    <row r="31" spans="3:18" ht="16" customHeight="1" x14ac:dyDescent="0.35">
      <c r="C31" s="553"/>
      <c r="D31" s="553"/>
      <c r="E31" s="553"/>
      <c r="F31" s="553"/>
      <c r="G31" s="553"/>
      <c r="H31" s="553"/>
      <c r="I31" s="553"/>
      <c r="J31" s="553"/>
      <c r="K31" s="553"/>
      <c r="L31" s="553"/>
      <c r="M31" s="553"/>
      <c r="N31" s="553"/>
      <c r="O31" s="553"/>
      <c r="P31" s="553"/>
      <c r="Q31" s="553"/>
      <c r="R31" s="24"/>
    </row>
    <row r="32" spans="3:18" ht="16" customHeight="1" x14ac:dyDescent="0.35">
      <c r="C32" s="553"/>
      <c r="D32" s="553"/>
      <c r="E32" s="553"/>
      <c r="F32" s="553"/>
      <c r="G32" s="553"/>
      <c r="H32" s="553"/>
      <c r="I32" s="553"/>
      <c r="J32" s="553"/>
      <c r="K32" s="553"/>
      <c r="L32" s="553"/>
      <c r="M32" s="553"/>
      <c r="N32" s="553"/>
      <c r="O32" s="553"/>
      <c r="P32" s="553"/>
      <c r="Q32" s="553"/>
      <c r="R32" s="24"/>
    </row>
    <row r="33" spans="3:18" ht="16" customHeight="1" x14ac:dyDescent="0.35">
      <c r="C33" s="553"/>
      <c r="D33" s="553"/>
      <c r="E33" s="553"/>
      <c r="F33" s="553"/>
      <c r="G33" s="553"/>
      <c r="H33" s="553"/>
      <c r="I33" s="553"/>
      <c r="J33" s="553"/>
      <c r="K33" s="553"/>
      <c r="L33" s="553"/>
      <c r="M33" s="553"/>
      <c r="N33" s="553"/>
      <c r="O33" s="553"/>
      <c r="P33" s="553"/>
      <c r="Q33" s="553"/>
      <c r="R33" s="24"/>
    </row>
    <row r="34" spans="3:18" ht="16" customHeight="1" x14ac:dyDescent="0.35">
      <c r="C34" s="553"/>
      <c r="D34" s="553"/>
      <c r="E34" s="553"/>
      <c r="F34" s="553"/>
      <c r="G34" s="553"/>
      <c r="H34" s="553"/>
      <c r="I34" s="553"/>
      <c r="J34" s="553"/>
      <c r="K34" s="553"/>
      <c r="L34" s="553"/>
      <c r="M34" s="553"/>
      <c r="N34" s="553"/>
      <c r="O34" s="553"/>
      <c r="P34" s="553"/>
      <c r="Q34" s="553"/>
      <c r="R34" s="24"/>
    </row>
    <row r="35" spans="3:18" ht="16" customHeight="1" x14ac:dyDescent="0.35">
      <c r="C35" s="553"/>
      <c r="D35" s="553"/>
      <c r="E35" s="553"/>
      <c r="F35" s="553"/>
      <c r="G35" s="553"/>
      <c r="H35" s="553"/>
      <c r="I35" s="553"/>
      <c r="J35" s="553"/>
      <c r="K35" s="553"/>
      <c r="L35" s="553"/>
      <c r="M35" s="553"/>
      <c r="N35" s="553"/>
      <c r="O35" s="553"/>
      <c r="P35" s="553"/>
      <c r="Q35" s="553"/>
      <c r="R35" s="24"/>
    </row>
    <row r="36" spans="3:18" ht="16" customHeight="1" x14ac:dyDescent="0.35">
      <c r="C36" s="553"/>
      <c r="D36" s="553"/>
      <c r="E36" s="553"/>
      <c r="F36" s="553"/>
      <c r="G36" s="553"/>
      <c r="H36" s="553"/>
      <c r="I36" s="553"/>
      <c r="J36" s="553"/>
      <c r="K36" s="553"/>
      <c r="L36" s="553"/>
      <c r="M36" s="553"/>
      <c r="N36" s="553"/>
      <c r="O36" s="553"/>
      <c r="P36" s="553"/>
      <c r="Q36" s="553"/>
      <c r="R36" s="24"/>
    </row>
    <row r="37" spans="3:18" ht="16" customHeight="1" x14ac:dyDescent="0.35">
      <c r="C37" s="553"/>
      <c r="D37" s="553"/>
      <c r="E37" s="553"/>
      <c r="F37" s="553"/>
      <c r="G37" s="553"/>
      <c r="H37" s="553"/>
      <c r="I37" s="553"/>
      <c r="J37" s="553"/>
      <c r="K37" s="553"/>
      <c r="L37" s="553"/>
      <c r="M37" s="553"/>
      <c r="N37" s="553"/>
      <c r="O37" s="553"/>
      <c r="P37" s="553"/>
      <c r="Q37" s="553"/>
      <c r="R37" s="24"/>
    </row>
    <row r="38" spans="3:18" ht="16" customHeight="1" x14ac:dyDescent="0.35">
      <c r="C38" s="553"/>
      <c r="D38" s="553"/>
      <c r="E38" s="553"/>
      <c r="F38" s="553"/>
      <c r="G38" s="553"/>
      <c r="H38" s="553"/>
      <c r="I38" s="553"/>
      <c r="J38" s="553"/>
      <c r="K38" s="553"/>
      <c r="L38" s="553"/>
      <c r="M38" s="553"/>
      <c r="N38" s="553"/>
      <c r="O38" s="553"/>
      <c r="P38" s="553"/>
      <c r="Q38" s="553"/>
      <c r="R38" s="24"/>
    </row>
    <row r="39" spans="3:18" ht="16" customHeight="1" x14ac:dyDescent="0.35">
      <c r="C39" s="553"/>
      <c r="D39" s="553"/>
      <c r="E39" s="553"/>
      <c r="F39" s="553"/>
      <c r="G39" s="553"/>
      <c r="H39" s="553"/>
      <c r="I39" s="553"/>
      <c r="J39" s="553"/>
      <c r="K39" s="553"/>
      <c r="L39" s="553"/>
      <c r="M39" s="553"/>
      <c r="N39" s="553"/>
      <c r="O39" s="553"/>
      <c r="P39" s="553"/>
      <c r="Q39" s="553"/>
      <c r="R39" s="24"/>
    </row>
    <row r="40" spans="3:18" ht="16" customHeight="1" x14ac:dyDescent="0.35">
      <c r="C40" s="553"/>
      <c r="D40" s="553"/>
      <c r="E40" s="553"/>
      <c r="F40" s="553"/>
      <c r="G40" s="553"/>
      <c r="H40" s="553"/>
      <c r="I40" s="553"/>
      <c r="J40" s="553"/>
      <c r="K40" s="553"/>
      <c r="L40" s="553"/>
      <c r="M40" s="553"/>
      <c r="N40" s="553"/>
      <c r="O40" s="553"/>
      <c r="P40" s="553"/>
      <c r="Q40" s="553"/>
      <c r="R40" s="24"/>
    </row>
    <row r="41" spans="3:18" ht="16" customHeight="1" x14ac:dyDescent="0.35">
      <c r="C41" s="553"/>
      <c r="D41" s="553"/>
      <c r="E41" s="553"/>
      <c r="F41" s="553"/>
      <c r="G41" s="553"/>
      <c r="H41" s="553"/>
      <c r="I41" s="553"/>
      <c r="J41" s="553"/>
      <c r="K41" s="553"/>
      <c r="L41" s="553"/>
      <c r="M41" s="553"/>
      <c r="N41" s="553"/>
      <c r="O41" s="553"/>
      <c r="P41" s="553"/>
      <c r="Q41" s="553"/>
      <c r="R41" s="24"/>
    </row>
    <row r="42" spans="3:18" ht="16" customHeight="1" x14ac:dyDescent="0.35">
      <c r="C42" s="553"/>
      <c r="D42" s="553"/>
      <c r="E42" s="553"/>
      <c r="F42" s="553"/>
      <c r="G42" s="553"/>
      <c r="H42" s="553"/>
      <c r="I42" s="553"/>
      <c r="J42" s="553"/>
      <c r="K42" s="553"/>
      <c r="L42" s="553"/>
      <c r="M42" s="553"/>
      <c r="N42" s="553"/>
      <c r="O42" s="553"/>
      <c r="P42" s="553"/>
      <c r="Q42" s="553"/>
      <c r="R42" s="24"/>
    </row>
    <row r="43" spans="3:18" ht="16" customHeight="1" x14ac:dyDescent="0.35">
      <c r="C43" s="143"/>
      <c r="D43" s="143"/>
      <c r="E43" s="143"/>
      <c r="F43" s="143"/>
      <c r="G43" s="143"/>
      <c r="H43" s="143"/>
      <c r="I43" s="143"/>
      <c r="J43" s="143"/>
      <c r="K43" s="143"/>
      <c r="L43" s="143"/>
      <c r="M43" s="143"/>
      <c r="N43" s="143"/>
      <c r="O43" s="143"/>
      <c r="P43" s="143"/>
      <c r="Q43" s="143"/>
      <c r="R43" s="24"/>
    </row>
    <row r="44" spans="3:18" ht="16" customHeight="1" x14ac:dyDescent="0.35">
      <c r="C44" s="145" t="s">
        <v>448</v>
      </c>
      <c r="D44" s="144"/>
      <c r="E44" s="144"/>
      <c r="R44" s="24"/>
    </row>
    <row r="45" spans="3:18" ht="16" customHeight="1" x14ac:dyDescent="0.35">
      <c r="C45" s="561" t="s">
        <v>653</v>
      </c>
      <c r="D45" s="561"/>
      <c r="E45" s="561"/>
      <c r="F45" s="561"/>
      <c r="G45" s="561"/>
      <c r="H45" s="561"/>
      <c r="I45" s="561"/>
      <c r="J45" s="561"/>
      <c r="K45" s="561"/>
      <c r="L45" s="561"/>
      <c r="M45" s="561"/>
      <c r="N45" s="561"/>
      <c r="O45" s="561"/>
      <c r="P45" s="561"/>
      <c r="Q45" s="561"/>
      <c r="R45" s="24"/>
    </row>
    <row r="46" spans="3:18" ht="16" customHeight="1" x14ac:dyDescent="0.35">
      <c r="C46" s="561"/>
      <c r="D46" s="561"/>
      <c r="E46" s="561"/>
      <c r="F46" s="561"/>
      <c r="G46" s="561"/>
      <c r="H46" s="561"/>
      <c r="I46" s="561"/>
      <c r="J46" s="561"/>
      <c r="K46" s="561"/>
      <c r="L46" s="561"/>
      <c r="M46" s="561"/>
      <c r="N46" s="561"/>
      <c r="O46" s="561"/>
      <c r="P46" s="561"/>
      <c r="Q46" s="561"/>
      <c r="R46" s="24"/>
    </row>
    <row r="47" spans="3:18" ht="16" customHeight="1" x14ac:dyDescent="0.35">
      <c r="I47" s="24"/>
      <c r="J47" s="24"/>
      <c r="K47" s="24"/>
      <c r="L47" s="24"/>
    </row>
    <row r="48" spans="3:18" ht="16" customHeight="1" x14ac:dyDescent="0.35">
      <c r="C48" s="546" t="s">
        <v>449</v>
      </c>
      <c r="D48" s="546"/>
      <c r="E48" s="546"/>
      <c r="F48" s="546"/>
      <c r="G48" s="546"/>
      <c r="H48" s="546"/>
      <c r="I48" s="24"/>
      <c r="J48" s="24"/>
      <c r="K48" s="24"/>
      <c r="L48" s="24"/>
    </row>
    <row r="49" spans="3:18" ht="16" customHeight="1" x14ac:dyDescent="0.35">
      <c r="C49" s="545"/>
      <c r="D49" s="545"/>
      <c r="E49" s="545"/>
      <c r="F49" s="545"/>
      <c r="G49" s="545"/>
      <c r="H49" s="545"/>
      <c r="I49" s="24"/>
      <c r="J49" s="24"/>
      <c r="K49" s="24"/>
      <c r="L49" s="24"/>
      <c r="M49" s="24"/>
      <c r="N49" s="24"/>
      <c r="O49" s="24"/>
      <c r="P49" s="24"/>
      <c r="Q49" s="24"/>
      <c r="R49" s="24"/>
    </row>
    <row r="50" spans="3:18" ht="16" customHeight="1" x14ac:dyDescent="0.35">
      <c r="C50" s="547" t="s">
        <v>450</v>
      </c>
      <c r="D50" s="547"/>
      <c r="E50" s="547"/>
      <c r="F50" s="547"/>
      <c r="G50" s="506">
        <v>1439014.58</v>
      </c>
      <c r="H50" s="544"/>
      <c r="I50" s="24"/>
      <c r="J50" s="24"/>
      <c r="K50" s="24"/>
      <c r="L50" s="24"/>
      <c r="M50" s="24"/>
      <c r="N50" s="24"/>
      <c r="O50" s="24"/>
      <c r="P50" s="24"/>
      <c r="Q50" s="24"/>
      <c r="R50" s="24"/>
    </row>
    <row r="51" spans="3:18" ht="16" customHeight="1" x14ac:dyDescent="0.35">
      <c r="C51" s="543" t="s">
        <v>451</v>
      </c>
      <c r="D51" s="543"/>
      <c r="E51" s="543"/>
      <c r="F51" s="543"/>
      <c r="G51" s="506">
        <v>1505888.23</v>
      </c>
      <c r="H51" s="544"/>
      <c r="I51" s="24"/>
      <c r="J51" s="24"/>
      <c r="K51" s="24"/>
      <c r="L51" s="24"/>
      <c r="M51" s="24"/>
      <c r="N51" s="24"/>
      <c r="O51" s="24"/>
      <c r="P51" s="24"/>
      <c r="Q51" s="24"/>
      <c r="R51" s="24"/>
    </row>
    <row r="52" spans="3:18" ht="16" customHeight="1" x14ac:dyDescent="0.35">
      <c r="C52" s="543" t="s">
        <v>452</v>
      </c>
      <c r="D52" s="543"/>
      <c r="E52" s="543"/>
      <c r="F52" s="543"/>
      <c r="G52" s="506">
        <f>SUM(G50:H51)</f>
        <v>2944902.81</v>
      </c>
      <c r="H52" s="544"/>
      <c r="I52" s="24"/>
      <c r="J52" s="24"/>
      <c r="K52" s="24"/>
      <c r="L52" s="24"/>
      <c r="M52" s="24"/>
      <c r="N52" s="24"/>
      <c r="O52" s="24"/>
      <c r="P52" s="24"/>
      <c r="Q52" s="24"/>
      <c r="R52" s="24"/>
    </row>
    <row r="53" spans="3:18" ht="16" customHeight="1" x14ac:dyDescent="0.35">
      <c r="C53" s="24"/>
      <c r="D53" s="24"/>
      <c r="E53" s="24"/>
      <c r="F53" s="24"/>
      <c r="G53" s="24"/>
      <c r="H53" s="24"/>
      <c r="I53" s="24"/>
      <c r="J53" s="24"/>
      <c r="K53" s="24"/>
      <c r="L53" s="24"/>
      <c r="M53" s="24"/>
      <c r="N53" s="24"/>
      <c r="O53" s="24"/>
      <c r="P53" s="24"/>
      <c r="Q53" s="24"/>
      <c r="R53" s="24"/>
    </row>
    <row r="54" spans="3:18" ht="16" customHeight="1" x14ac:dyDescent="0.35">
      <c r="C54" s="24"/>
      <c r="D54" s="24"/>
      <c r="E54" s="24"/>
      <c r="F54" s="24"/>
      <c r="G54" s="24"/>
      <c r="H54" s="24"/>
      <c r="I54" s="24"/>
      <c r="J54" s="24"/>
      <c r="K54" s="24"/>
      <c r="L54" s="24"/>
      <c r="M54" s="24"/>
      <c r="N54" s="24"/>
      <c r="O54" s="24"/>
      <c r="P54" s="24"/>
      <c r="Q54" s="24"/>
      <c r="R54" s="24"/>
    </row>
    <row r="55" spans="3:18" ht="16" customHeight="1" x14ac:dyDescent="0.35">
      <c r="C55" s="24"/>
      <c r="D55" s="24"/>
      <c r="E55" s="24"/>
      <c r="F55" s="24"/>
      <c r="G55" s="24"/>
      <c r="H55" s="24"/>
      <c r="I55" s="24"/>
      <c r="J55" s="24"/>
      <c r="K55" s="24"/>
      <c r="L55" s="24"/>
      <c r="M55" s="24"/>
      <c r="N55" s="24"/>
      <c r="O55" s="24"/>
      <c r="P55" s="24"/>
      <c r="Q55" s="24"/>
      <c r="R55" s="24"/>
    </row>
    <row r="56" spans="3:18" ht="16" customHeight="1" x14ac:dyDescent="0.35">
      <c r="C56" s="24"/>
      <c r="D56" s="24"/>
      <c r="E56" s="24"/>
      <c r="F56" s="24"/>
      <c r="G56" s="24"/>
      <c r="H56" s="24"/>
      <c r="I56" s="24"/>
      <c r="J56" s="24"/>
      <c r="K56" s="24"/>
      <c r="L56" s="24"/>
      <c r="M56" s="24"/>
      <c r="N56" s="24"/>
      <c r="O56" s="24"/>
      <c r="P56" s="24"/>
      <c r="Q56" s="24"/>
      <c r="R56" s="24"/>
    </row>
    <row r="57" spans="3:18" ht="16" customHeight="1" x14ac:dyDescent="0.35">
      <c r="C57" s="24"/>
      <c r="D57" s="24"/>
      <c r="E57" s="24"/>
      <c r="F57" s="24"/>
      <c r="G57" s="24"/>
      <c r="H57" s="24"/>
      <c r="I57" s="24"/>
      <c r="J57" s="24"/>
      <c r="K57" s="24"/>
      <c r="L57" s="24"/>
      <c r="M57" s="24"/>
      <c r="N57" s="24"/>
      <c r="O57" s="24"/>
      <c r="P57" s="24"/>
      <c r="Q57" s="24"/>
      <c r="R57" s="24"/>
    </row>
    <row r="58" spans="3:18" ht="16" customHeight="1" x14ac:dyDescent="0.35">
      <c r="C58" s="24"/>
      <c r="D58" s="24"/>
      <c r="E58" s="24"/>
      <c r="F58" s="24"/>
      <c r="G58" s="24"/>
      <c r="H58" s="24"/>
      <c r="I58" s="24"/>
      <c r="J58" s="24"/>
      <c r="K58" s="24"/>
      <c r="L58" s="24"/>
      <c r="M58" s="24"/>
      <c r="N58" s="24"/>
      <c r="O58" s="24"/>
      <c r="P58" s="24"/>
      <c r="Q58" s="24"/>
      <c r="R58" s="24"/>
    </row>
    <row r="59" spans="3:18" ht="16" customHeight="1" x14ac:dyDescent="0.35">
      <c r="C59" s="24"/>
      <c r="D59" s="24"/>
      <c r="E59" s="24"/>
      <c r="F59" s="24"/>
      <c r="G59" s="24"/>
      <c r="H59" s="24"/>
      <c r="I59" s="24"/>
      <c r="J59" s="24"/>
      <c r="K59" s="24"/>
      <c r="L59" s="24"/>
      <c r="M59" s="24"/>
      <c r="N59" s="24"/>
      <c r="O59" s="24"/>
      <c r="P59" s="24"/>
      <c r="Q59" s="24"/>
      <c r="R59" s="24"/>
    </row>
    <row r="60" spans="3:18" ht="16" customHeight="1" x14ac:dyDescent="0.35">
      <c r="C60" s="24"/>
      <c r="D60" s="24"/>
      <c r="E60" s="24"/>
      <c r="F60" s="24"/>
      <c r="G60" s="24"/>
      <c r="H60" s="24"/>
      <c r="I60" s="24"/>
      <c r="J60" s="24"/>
      <c r="K60" s="24"/>
      <c r="L60" s="24"/>
      <c r="M60" s="24"/>
      <c r="N60" s="24"/>
      <c r="O60" s="24"/>
      <c r="P60" s="24"/>
      <c r="Q60" s="24"/>
      <c r="R60" s="24"/>
    </row>
    <row r="61" spans="3:18" ht="16" customHeight="1" x14ac:dyDescent="0.35">
      <c r="C61" s="24"/>
      <c r="D61" s="24"/>
      <c r="E61" s="24"/>
      <c r="F61" s="24"/>
      <c r="G61" s="24"/>
      <c r="H61" s="24"/>
      <c r="I61" s="24"/>
      <c r="J61" s="24"/>
      <c r="K61" s="24"/>
      <c r="L61" s="24"/>
      <c r="M61" s="24"/>
      <c r="N61" s="24"/>
      <c r="O61" s="24"/>
      <c r="P61" s="24"/>
      <c r="Q61" s="24"/>
      <c r="R61" s="24"/>
    </row>
    <row r="62" spans="3:18" ht="16" customHeight="1" x14ac:dyDescent="0.35">
      <c r="C62" s="24"/>
      <c r="D62" s="24"/>
      <c r="E62" s="24"/>
      <c r="F62" s="24"/>
      <c r="G62" s="24"/>
      <c r="H62" s="24"/>
      <c r="I62" s="24"/>
      <c r="J62" s="24"/>
      <c r="K62" s="24"/>
      <c r="L62" s="24"/>
      <c r="M62" s="24"/>
      <c r="N62" s="24"/>
      <c r="O62" s="24"/>
      <c r="P62" s="24"/>
      <c r="Q62" s="24"/>
      <c r="R62" s="24"/>
    </row>
    <row r="63" spans="3:18" ht="16" customHeight="1" x14ac:dyDescent="0.35">
      <c r="C63" s="24"/>
      <c r="D63" s="24"/>
      <c r="E63" s="24"/>
      <c r="F63" s="24"/>
      <c r="G63" s="24"/>
      <c r="H63" s="24"/>
      <c r="I63" s="24"/>
      <c r="J63" s="24"/>
      <c r="K63" s="24"/>
      <c r="L63" s="24"/>
      <c r="M63" s="24"/>
      <c r="N63" s="24"/>
      <c r="O63" s="24"/>
      <c r="P63" s="24"/>
      <c r="Q63" s="24"/>
      <c r="R63" s="24"/>
    </row>
    <row r="64" spans="3:18" ht="16" customHeight="1" x14ac:dyDescent="0.35">
      <c r="C64" s="24"/>
      <c r="D64" s="24"/>
      <c r="E64" s="24"/>
      <c r="F64" s="24"/>
      <c r="G64" s="24"/>
      <c r="H64" s="24"/>
      <c r="I64" s="24"/>
      <c r="J64" s="24"/>
      <c r="K64" s="24"/>
      <c r="L64" s="24"/>
      <c r="M64" s="24"/>
      <c r="N64" s="24"/>
      <c r="O64" s="24"/>
      <c r="P64" s="24"/>
      <c r="Q64" s="24"/>
      <c r="R64" s="24"/>
    </row>
    <row r="65" spans="3:18" ht="16" customHeight="1" x14ac:dyDescent="0.35">
      <c r="C65" s="24"/>
      <c r="D65" s="24"/>
      <c r="E65" s="24"/>
      <c r="F65" s="24"/>
      <c r="G65" s="24"/>
      <c r="H65" s="24"/>
      <c r="I65" s="24"/>
      <c r="J65" s="24"/>
      <c r="K65" s="24"/>
      <c r="L65" s="24"/>
      <c r="M65" s="24"/>
      <c r="N65" s="24"/>
      <c r="O65" s="24"/>
      <c r="P65" s="24"/>
      <c r="Q65" s="24"/>
      <c r="R65" s="24"/>
    </row>
    <row r="66" spans="3:18" ht="16" customHeight="1" x14ac:dyDescent="0.35">
      <c r="C66" s="24"/>
      <c r="D66" s="24"/>
      <c r="E66" s="24"/>
      <c r="F66" s="24"/>
      <c r="G66" s="24"/>
      <c r="H66" s="24"/>
      <c r="I66" s="24"/>
      <c r="J66" s="24"/>
      <c r="K66" s="24"/>
      <c r="L66" s="24"/>
      <c r="M66" s="24"/>
      <c r="N66" s="24"/>
      <c r="O66" s="24"/>
      <c r="P66" s="24"/>
      <c r="Q66" s="24"/>
      <c r="R66" s="24"/>
    </row>
    <row r="67" spans="3:18" ht="16" customHeight="1" x14ac:dyDescent="0.35">
      <c r="C67" s="24"/>
      <c r="D67" s="24"/>
      <c r="E67" s="24"/>
      <c r="F67" s="24"/>
      <c r="G67" s="24"/>
      <c r="H67" s="24"/>
      <c r="I67" s="24"/>
      <c r="J67" s="24"/>
      <c r="K67" s="24"/>
      <c r="L67" s="24"/>
      <c r="M67" s="24"/>
      <c r="N67" s="24"/>
      <c r="O67" s="24"/>
      <c r="P67" s="24"/>
      <c r="Q67" s="24"/>
      <c r="R67" s="24"/>
    </row>
    <row r="68" spans="3:18" ht="16" customHeight="1" x14ac:dyDescent="0.35">
      <c r="C68" s="24"/>
      <c r="D68" s="24"/>
      <c r="E68" s="24"/>
      <c r="F68" s="24"/>
      <c r="G68" s="24"/>
      <c r="H68" s="24"/>
      <c r="I68" s="24"/>
      <c r="J68" s="24"/>
      <c r="K68" s="24"/>
      <c r="L68" s="24"/>
      <c r="M68" s="24"/>
      <c r="N68" s="24"/>
      <c r="O68" s="24"/>
      <c r="P68" s="24"/>
      <c r="Q68" s="24"/>
      <c r="R68" s="24"/>
    </row>
    <row r="69" spans="3:18" ht="16" customHeight="1" x14ac:dyDescent="0.35">
      <c r="C69" s="24"/>
      <c r="D69" s="24"/>
      <c r="E69" s="24"/>
      <c r="F69" s="24"/>
      <c r="G69" s="24"/>
      <c r="H69" s="24"/>
      <c r="I69" s="24"/>
      <c r="J69" s="24"/>
      <c r="K69" s="24"/>
      <c r="L69" s="24"/>
      <c r="M69" s="24"/>
      <c r="N69" s="24"/>
      <c r="O69" s="24"/>
      <c r="P69" s="24"/>
      <c r="Q69" s="24"/>
      <c r="R69" s="24"/>
    </row>
    <row r="70" spans="3:18" ht="16" customHeight="1" x14ac:dyDescent="0.35">
      <c r="C70" s="24"/>
      <c r="D70" s="24"/>
      <c r="E70" s="24"/>
      <c r="F70" s="24"/>
      <c r="G70" s="24"/>
      <c r="H70" s="24"/>
      <c r="I70" s="24"/>
      <c r="J70" s="24"/>
      <c r="K70" s="24"/>
      <c r="L70" s="24"/>
      <c r="M70" s="24"/>
      <c r="N70" s="24"/>
      <c r="O70" s="24"/>
      <c r="P70" s="24"/>
      <c r="Q70" s="24"/>
      <c r="R70" s="24"/>
    </row>
    <row r="71" spans="3:18" ht="16" customHeight="1" x14ac:dyDescent="0.35">
      <c r="C71" s="24"/>
      <c r="D71" s="24"/>
      <c r="E71" s="24"/>
      <c r="F71" s="24"/>
      <c r="G71" s="24"/>
      <c r="H71" s="24"/>
      <c r="I71" s="24"/>
      <c r="J71" s="24"/>
      <c r="K71" s="24"/>
      <c r="L71" s="24"/>
      <c r="M71" s="24"/>
      <c r="N71" s="24"/>
      <c r="O71" s="24"/>
      <c r="P71" s="24"/>
      <c r="Q71" s="24"/>
      <c r="R71" s="24"/>
    </row>
    <row r="72" spans="3:18" ht="16" customHeight="1" x14ac:dyDescent="0.35">
      <c r="C72" s="24"/>
      <c r="D72" s="24"/>
      <c r="E72" s="24"/>
      <c r="F72" s="24"/>
      <c r="G72" s="24"/>
      <c r="H72" s="24"/>
      <c r="I72" s="24"/>
      <c r="J72" s="24"/>
      <c r="K72" s="24"/>
      <c r="L72" s="24"/>
      <c r="M72" s="24"/>
      <c r="N72" s="24"/>
      <c r="O72" s="24"/>
      <c r="P72" s="24"/>
      <c r="Q72" s="24"/>
      <c r="R72" s="24"/>
    </row>
    <row r="73" spans="3:18" ht="16" customHeight="1" x14ac:dyDescent="0.35">
      <c r="C73" s="24"/>
      <c r="D73" s="24"/>
      <c r="E73" s="24"/>
      <c r="F73" s="24"/>
      <c r="G73" s="24"/>
      <c r="H73" s="24"/>
      <c r="I73" s="24"/>
      <c r="J73" s="24"/>
      <c r="K73" s="24"/>
      <c r="L73" s="24"/>
      <c r="M73" s="24"/>
      <c r="N73" s="24"/>
      <c r="O73" s="24"/>
      <c r="P73" s="24"/>
      <c r="Q73" s="24"/>
      <c r="R73" s="24"/>
    </row>
    <row r="74" spans="3:18" ht="16" customHeight="1" x14ac:dyDescent="0.35">
      <c r="C74" s="24"/>
      <c r="D74" s="24"/>
      <c r="E74" s="24"/>
      <c r="F74" s="24"/>
      <c r="G74" s="24"/>
      <c r="H74" s="24"/>
      <c r="I74" s="24"/>
      <c r="J74" s="24"/>
      <c r="K74" s="24"/>
      <c r="L74" s="24"/>
      <c r="M74" s="24"/>
      <c r="N74" s="24"/>
      <c r="O74" s="24"/>
      <c r="P74" s="24"/>
      <c r="Q74" s="24"/>
      <c r="R74" s="24"/>
    </row>
    <row r="75" spans="3:18" ht="16" customHeight="1" x14ac:dyDescent="0.35">
      <c r="C75" s="24"/>
      <c r="D75" s="24"/>
      <c r="E75" s="24"/>
      <c r="F75" s="24"/>
      <c r="G75" s="24"/>
      <c r="H75" s="24"/>
      <c r="I75" s="24"/>
      <c r="J75" s="24"/>
      <c r="K75" s="24"/>
      <c r="L75" s="24"/>
      <c r="M75" s="24"/>
      <c r="N75" s="24"/>
      <c r="O75" s="24"/>
      <c r="P75" s="24"/>
      <c r="Q75" s="24"/>
      <c r="R75" s="24"/>
    </row>
    <row r="76" spans="3:18" ht="16" customHeight="1" x14ac:dyDescent="0.35">
      <c r="C76" s="24"/>
      <c r="D76" s="24"/>
      <c r="E76" s="24"/>
      <c r="F76" s="24"/>
      <c r="G76" s="24"/>
      <c r="H76" s="24"/>
      <c r="I76" s="24"/>
      <c r="J76" s="24"/>
      <c r="K76" s="24"/>
      <c r="L76" s="24"/>
      <c r="M76" s="24"/>
      <c r="N76" s="24"/>
      <c r="O76" s="24"/>
      <c r="P76" s="24"/>
      <c r="Q76" s="24"/>
      <c r="R76" s="24"/>
    </row>
    <row r="77" spans="3:18" ht="16" customHeight="1" x14ac:dyDescent="0.35">
      <c r="C77" s="24"/>
      <c r="D77" s="24"/>
      <c r="E77" s="24"/>
      <c r="F77" s="24"/>
      <c r="G77" s="24"/>
      <c r="H77" s="24"/>
      <c r="I77" s="24"/>
      <c r="J77" s="24"/>
      <c r="K77" s="24"/>
      <c r="L77" s="24"/>
      <c r="M77" s="24"/>
      <c r="N77" s="24"/>
      <c r="O77" s="24"/>
      <c r="P77" s="24"/>
      <c r="Q77" s="24"/>
      <c r="R77" s="24"/>
    </row>
    <row r="78" spans="3:18" ht="16" customHeight="1" x14ac:dyDescent="0.35">
      <c r="C78" s="24"/>
      <c r="D78" s="24"/>
      <c r="E78" s="24"/>
      <c r="F78" s="24"/>
      <c r="G78" s="24"/>
      <c r="H78" s="24"/>
      <c r="I78" s="24"/>
      <c r="J78" s="24"/>
      <c r="K78" s="24"/>
      <c r="L78" s="24"/>
      <c r="M78" s="24"/>
      <c r="N78" s="24"/>
      <c r="O78" s="24"/>
      <c r="P78" s="24"/>
      <c r="Q78" s="24"/>
      <c r="R78" s="24"/>
    </row>
    <row r="79" spans="3:18" ht="16" customHeight="1" x14ac:dyDescent="0.35">
      <c r="C79" s="24"/>
      <c r="D79" s="24"/>
      <c r="E79" s="24"/>
      <c r="F79" s="24"/>
      <c r="G79" s="24"/>
      <c r="H79" s="24"/>
      <c r="I79" s="24"/>
      <c r="J79" s="24"/>
      <c r="K79" s="24"/>
      <c r="L79" s="24"/>
      <c r="M79" s="24"/>
      <c r="N79" s="24"/>
      <c r="O79" s="24"/>
      <c r="P79" s="24"/>
      <c r="Q79" s="24"/>
      <c r="R79" s="24"/>
    </row>
    <row r="80" spans="3:18" ht="16" customHeight="1" x14ac:dyDescent="0.35">
      <c r="C80" s="24"/>
      <c r="D80" s="24"/>
      <c r="E80" s="24"/>
      <c r="F80" s="24"/>
      <c r="G80" s="24"/>
      <c r="H80" s="24"/>
      <c r="I80" s="24"/>
      <c r="J80" s="24"/>
      <c r="K80" s="24"/>
      <c r="L80" s="24"/>
      <c r="M80" s="24"/>
      <c r="N80" s="24"/>
      <c r="O80" s="24"/>
      <c r="P80" s="24"/>
      <c r="Q80" s="24"/>
      <c r="R80" s="24"/>
    </row>
    <row r="81" spans="3:18" ht="16" customHeight="1" x14ac:dyDescent="0.35">
      <c r="C81" s="24"/>
      <c r="D81" s="24"/>
      <c r="E81" s="24"/>
      <c r="F81" s="24"/>
      <c r="G81" s="24"/>
      <c r="H81" s="24"/>
      <c r="I81" s="24"/>
      <c r="J81" s="24"/>
      <c r="K81" s="24"/>
      <c r="L81" s="24"/>
      <c r="M81" s="24"/>
      <c r="N81" s="24"/>
      <c r="O81" s="24"/>
      <c r="P81" s="24"/>
      <c r="Q81" s="24"/>
      <c r="R81" s="24"/>
    </row>
    <row r="82" spans="3:18" ht="16" customHeight="1" x14ac:dyDescent="0.35">
      <c r="C82" s="24"/>
      <c r="D82" s="24"/>
      <c r="E82" s="24"/>
      <c r="F82" s="24"/>
      <c r="G82" s="24"/>
      <c r="H82" s="24"/>
      <c r="I82" s="24"/>
      <c r="J82" s="24"/>
      <c r="K82" s="24"/>
      <c r="L82" s="24"/>
      <c r="M82" s="24"/>
      <c r="N82" s="24"/>
      <c r="O82" s="24"/>
      <c r="P82" s="24"/>
      <c r="Q82" s="24"/>
      <c r="R82" s="24"/>
    </row>
    <row r="83" spans="3:18" ht="16" customHeight="1" x14ac:dyDescent="0.35">
      <c r="C83" s="24"/>
      <c r="D83" s="24"/>
      <c r="E83" s="24"/>
      <c r="F83" s="24"/>
      <c r="G83" s="24"/>
      <c r="H83" s="24"/>
      <c r="I83" s="24"/>
      <c r="J83" s="24"/>
      <c r="K83" s="24"/>
      <c r="L83" s="24"/>
      <c r="M83" s="24"/>
      <c r="N83" s="24"/>
      <c r="O83" s="24"/>
      <c r="P83" s="24"/>
      <c r="Q83" s="24"/>
      <c r="R83" s="24"/>
    </row>
    <row r="84" spans="3:18" ht="16" customHeight="1" x14ac:dyDescent="0.35">
      <c r="C84" s="24"/>
      <c r="D84" s="24"/>
      <c r="E84" s="24"/>
      <c r="F84" s="24"/>
      <c r="G84" s="24"/>
      <c r="H84" s="24"/>
      <c r="I84" s="24"/>
      <c r="J84" s="24"/>
      <c r="K84" s="24"/>
      <c r="L84" s="24"/>
      <c r="M84" s="24"/>
      <c r="N84" s="24"/>
      <c r="O84" s="24"/>
      <c r="P84" s="24"/>
      <c r="Q84" s="24"/>
      <c r="R84" s="24"/>
    </row>
    <row r="85" spans="3:18" ht="16" customHeight="1" x14ac:dyDescent="0.35">
      <c r="C85" s="24"/>
      <c r="D85" s="24"/>
      <c r="E85" s="24"/>
      <c r="F85" s="24"/>
      <c r="G85" s="24"/>
      <c r="H85" s="24"/>
      <c r="I85" s="24"/>
      <c r="J85" s="24"/>
      <c r="K85" s="24"/>
      <c r="L85" s="24"/>
      <c r="M85" s="24"/>
      <c r="N85" s="24"/>
      <c r="O85" s="24"/>
      <c r="P85" s="24"/>
      <c r="Q85" s="24"/>
      <c r="R85" s="24"/>
    </row>
    <row r="86" spans="3:18" ht="16" customHeight="1" x14ac:dyDescent="0.35">
      <c r="C86" s="24"/>
      <c r="D86" s="24"/>
      <c r="E86" s="24"/>
      <c r="F86" s="24"/>
      <c r="G86" s="24"/>
      <c r="H86" s="24"/>
      <c r="I86" s="24"/>
      <c r="J86" s="24"/>
      <c r="K86" s="24"/>
      <c r="L86" s="24"/>
      <c r="M86" s="24"/>
      <c r="N86" s="24"/>
      <c r="O86" s="24"/>
      <c r="P86" s="24"/>
      <c r="Q86" s="24"/>
      <c r="R86" s="24"/>
    </row>
    <row r="87" spans="3:18" ht="16" customHeight="1" x14ac:dyDescent="0.35">
      <c r="C87" s="24"/>
      <c r="D87" s="24"/>
      <c r="E87" s="24"/>
      <c r="F87" s="24"/>
      <c r="G87" s="24"/>
      <c r="H87" s="24"/>
      <c r="I87" s="24"/>
      <c r="J87" s="24"/>
      <c r="K87" s="24"/>
      <c r="L87" s="24"/>
      <c r="M87" s="24"/>
      <c r="N87" s="24"/>
      <c r="O87" s="24"/>
      <c r="P87" s="24"/>
      <c r="Q87" s="24"/>
      <c r="R87" s="24"/>
    </row>
    <row r="88" spans="3:18" ht="16" customHeight="1" x14ac:dyDescent="0.35">
      <c r="C88" s="24"/>
      <c r="D88" s="24"/>
      <c r="E88" s="24"/>
      <c r="F88" s="24"/>
      <c r="G88" s="24"/>
      <c r="H88" s="24"/>
      <c r="I88" s="24"/>
      <c r="J88" s="24"/>
      <c r="K88" s="24"/>
      <c r="L88" s="24"/>
      <c r="M88" s="24"/>
      <c r="N88" s="24"/>
      <c r="O88" s="24"/>
      <c r="P88" s="24"/>
      <c r="Q88" s="24"/>
      <c r="R88" s="24"/>
    </row>
    <row r="89" spans="3:18" ht="16" customHeight="1" x14ac:dyDescent="0.35">
      <c r="C89" s="24"/>
      <c r="D89" s="24"/>
      <c r="E89" s="24"/>
      <c r="F89" s="24"/>
      <c r="G89" s="24"/>
      <c r="H89" s="24"/>
      <c r="I89" s="24"/>
      <c r="J89" s="24"/>
      <c r="K89" s="24"/>
      <c r="L89" s="24"/>
      <c r="M89" s="24"/>
      <c r="N89" s="24"/>
      <c r="O89" s="24"/>
      <c r="P89" s="24"/>
      <c r="Q89" s="24"/>
      <c r="R89" s="24"/>
    </row>
  </sheetData>
  <sheetProtection algorithmName="SHA-512" hashValue="3ET+vINTYx1JNwKVFrS5krDEsdooipBXWYlZBOrF7z6m1gFCLkTBP/KNzoaz5CUwbEsY9EMKzS9kGYhP2qoP7Q==" saltValue="Rd8RpKT4fP20ubCOV9hjQg==" spinCount="100000" sheet="1" objects="1" scenarios="1" selectLockedCells="1" selectUnlockedCells="1"/>
  <customSheetViews>
    <customSheetView guid="{8D88DD34-EDCF-2545-92E6-3B4294438499}" showGridLines="0">
      <selection activeCell="U9" sqref="U9"/>
      <pageMargins left="0" right="0" top="0" bottom="0" header="0" footer="0"/>
    </customSheetView>
  </customSheetViews>
  <mergeCells count="26">
    <mergeCell ref="C9:P10"/>
    <mergeCell ref="C7:K8"/>
    <mergeCell ref="C12:F12"/>
    <mergeCell ref="C13:F13"/>
    <mergeCell ref="C14:F14"/>
    <mergeCell ref="J12:L12"/>
    <mergeCell ref="J13:L13"/>
    <mergeCell ref="J14:L14"/>
    <mergeCell ref="C48:H48"/>
    <mergeCell ref="C50:F50"/>
    <mergeCell ref="C51:F51"/>
    <mergeCell ref="C16:F16"/>
    <mergeCell ref="J16:L16"/>
    <mergeCell ref="C17:F17"/>
    <mergeCell ref="C23:Q42"/>
    <mergeCell ref="J17:L17"/>
    <mergeCell ref="C19:F19"/>
    <mergeCell ref="C20:F20"/>
    <mergeCell ref="J20:L20"/>
    <mergeCell ref="J19:L19"/>
    <mergeCell ref="C45:Q46"/>
    <mergeCell ref="C52:F52"/>
    <mergeCell ref="G50:H50"/>
    <mergeCell ref="G51:H51"/>
    <mergeCell ref="G52:H52"/>
    <mergeCell ref="C49:H49"/>
  </mergeCells>
  <phoneticPr fontId="13" type="noConversion"/>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31ABD3-6EAE-C242-91A8-BA491F441288}">
  <sheetPr codeName="Planilha25"/>
  <dimension ref="A1:AD76"/>
  <sheetViews>
    <sheetView showGridLines="0" showRowColHeaders="0" zoomScaleNormal="100" workbookViewId="0">
      <selection activeCell="U38" sqref="U38"/>
      <extLst>
        <ext xmlns:xlsdti="http://schemas.microsoft.com/office/spreadsheetml/2023/showDataTypeIcons" uri="{77bfe23e-c014-4d31-8a63-9c772dbf06b6}">
          <xlsdti:showDataTypeIcons visible="0"/>
        </ext>
      </extLst>
    </sheetView>
  </sheetViews>
  <sheetFormatPr defaultColWidth="10.83203125" defaultRowHeight="15.5" x14ac:dyDescent="0.35"/>
  <cols>
    <col min="1" max="2" width="10.83203125" style="8"/>
    <col min="3" max="18" width="10.83203125" style="9"/>
    <col min="19" max="30" width="10.83203125" style="8"/>
    <col min="31" max="16384" width="10.83203125" style="9"/>
  </cols>
  <sheetData>
    <row r="1" spans="3:18" x14ac:dyDescent="0.35">
      <c r="C1" s="8"/>
      <c r="D1" s="8"/>
      <c r="E1" s="8"/>
      <c r="F1" s="8"/>
      <c r="G1" s="8"/>
      <c r="H1" s="8"/>
      <c r="I1" s="8"/>
      <c r="J1" s="8"/>
      <c r="K1" s="8"/>
      <c r="L1" s="8"/>
      <c r="M1" s="8"/>
      <c r="N1" s="8"/>
      <c r="O1" s="8"/>
      <c r="P1" s="8"/>
      <c r="Q1" s="8"/>
      <c r="R1" s="8"/>
    </row>
    <row r="2" spans="3:18" x14ac:dyDescent="0.35">
      <c r="C2" s="8"/>
      <c r="D2" s="8"/>
      <c r="E2" s="8"/>
      <c r="F2" s="8"/>
      <c r="G2" s="8"/>
      <c r="H2" s="8"/>
      <c r="I2" s="8"/>
      <c r="J2" s="8"/>
      <c r="K2" s="8"/>
      <c r="L2" s="8"/>
      <c r="M2" s="8"/>
      <c r="N2" s="8"/>
      <c r="O2" s="8"/>
      <c r="P2" s="8"/>
      <c r="Q2" s="8"/>
      <c r="R2" s="8"/>
    </row>
    <row r="3" spans="3:18" x14ac:dyDescent="0.35">
      <c r="C3" s="8"/>
      <c r="D3" s="8"/>
      <c r="E3" s="8"/>
      <c r="F3" s="8"/>
      <c r="G3" s="8"/>
      <c r="H3" s="8"/>
      <c r="I3" s="8"/>
      <c r="J3" s="8"/>
      <c r="K3" s="8"/>
      <c r="L3" s="8"/>
      <c r="M3" s="8"/>
      <c r="N3" s="8"/>
      <c r="O3" s="8"/>
      <c r="P3" s="8"/>
      <c r="Q3" s="8"/>
      <c r="R3" s="8"/>
    </row>
    <row r="4" spans="3:18" x14ac:dyDescent="0.35">
      <c r="C4" s="8"/>
      <c r="D4" s="8"/>
      <c r="E4" s="8"/>
      <c r="F4" s="8"/>
      <c r="G4" s="8"/>
      <c r="H4" s="8"/>
      <c r="I4" s="8"/>
      <c r="J4" s="8"/>
      <c r="K4" s="8"/>
      <c r="L4" s="8"/>
      <c r="M4" s="8"/>
      <c r="N4" s="8"/>
      <c r="O4" s="8"/>
      <c r="P4" s="8"/>
      <c r="Q4" s="8"/>
      <c r="R4" s="8"/>
    </row>
    <row r="5" spans="3:18" x14ac:dyDescent="0.35">
      <c r="C5" s="8"/>
      <c r="D5" s="8"/>
      <c r="E5" s="8"/>
      <c r="F5" s="8"/>
      <c r="G5" s="8"/>
      <c r="H5" s="8"/>
      <c r="I5" s="8"/>
      <c r="J5" s="8"/>
      <c r="K5" s="8"/>
      <c r="L5" s="8"/>
      <c r="M5" s="8"/>
      <c r="N5" s="8"/>
      <c r="O5" s="8"/>
      <c r="P5" s="8"/>
      <c r="Q5" s="8"/>
      <c r="R5" s="8"/>
    </row>
    <row r="6" spans="3:18" x14ac:dyDescent="0.35">
      <c r="C6" s="223" t="s">
        <v>453</v>
      </c>
      <c r="D6" s="223"/>
      <c r="E6" s="7" t="s">
        <v>0</v>
      </c>
      <c r="F6" s="7"/>
      <c r="G6" s="7"/>
      <c r="H6" s="7"/>
      <c r="I6" s="7"/>
      <c r="J6" s="7"/>
      <c r="K6" s="7"/>
      <c r="L6" s="7"/>
      <c r="M6" s="7"/>
      <c r="N6" s="7"/>
      <c r="O6" s="7"/>
      <c r="P6" s="7"/>
      <c r="Q6" s="7"/>
      <c r="R6" s="7"/>
    </row>
    <row r="7" spans="3:18" x14ac:dyDescent="0.35">
      <c r="C7" s="223"/>
      <c r="D7" s="223"/>
      <c r="E7" s="7"/>
      <c r="F7" s="7"/>
      <c r="G7" s="7"/>
      <c r="H7" s="7"/>
      <c r="I7" s="7"/>
      <c r="J7" s="7"/>
      <c r="K7" s="7"/>
      <c r="L7" s="7"/>
      <c r="M7" s="7"/>
      <c r="N7" s="7"/>
      <c r="O7" s="7"/>
      <c r="P7" s="7"/>
      <c r="Q7" s="7"/>
      <c r="R7" s="7"/>
    </row>
    <row r="8" spans="3:18" ht="16" customHeight="1" x14ac:dyDescent="0.35">
      <c r="C8" s="224" t="s">
        <v>120</v>
      </c>
      <c r="D8" s="224"/>
      <c r="E8" s="224"/>
      <c r="F8" s="224"/>
      <c r="G8" s="224"/>
      <c r="H8" s="224"/>
      <c r="I8" s="224"/>
      <c r="J8" s="224"/>
      <c r="K8" s="224"/>
      <c r="L8" s="224"/>
      <c r="M8" s="224"/>
      <c r="N8" s="224"/>
      <c r="O8" s="224"/>
      <c r="P8" s="224"/>
      <c r="Q8" s="7"/>
      <c r="R8" s="7"/>
    </row>
    <row r="9" spans="3:18" ht="16" customHeight="1" x14ac:dyDescent="0.35">
      <c r="C9" s="224"/>
      <c r="D9" s="224"/>
      <c r="E9" s="224"/>
      <c r="F9" s="224"/>
      <c r="G9" s="224"/>
      <c r="H9" s="224"/>
      <c r="I9" s="224"/>
      <c r="J9" s="224"/>
      <c r="K9" s="224"/>
      <c r="L9" s="224"/>
      <c r="M9" s="224"/>
      <c r="N9" s="224"/>
      <c r="O9" s="224"/>
      <c r="P9" s="224"/>
      <c r="Q9" s="7"/>
      <c r="R9" s="7"/>
    </row>
    <row r="10" spans="3:18" ht="16.5" x14ac:dyDescent="0.35">
      <c r="C10" s="12"/>
      <c r="D10" s="13"/>
      <c r="E10" s="13"/>
      <c r="F10" s="13"/>
      <c r="G10" s="14"/>
      <c r="H10" s="14"/>
      <c r="I10" s="14"/>
      <c r="J10" s="14"/>
      <c r="K10" s="14"/>
      <c r="L10" s="14"/>
      <c r="M10" s="14"/>
      <c r="N10" s="14"/>
      <c r="O10" s="14"/>
      <c r="P10" s="14"/>
      <c r="Q10" s="14"/>
      <c r="R10" s="15"/>
    </row>
    <row r="11" spans="3:18" ht="16" customHeight="1" x14ac:dyDescent="0.35">
      <c r="C11" s="221" t="s">
        <v>454</v>
      </c>
      <c r="D11" s="221"/>
      <c r="E11" s="221"/>
      <c r="F11" s="221"/>
      <c r="G11" s="221"/>
      <c r="H11" s="221"/>
      <c r="I11" s="221"/>
      <c r="J11" s="221"/>
      <c r="K11" s="221"/>
      <c r="L11" s="221"/>
      <c r="M11" s="221"/>
      <c r="N11" s="221"/>
      <c r="O11" s="221"/>
      <c r="P11" s="221"/>
      <c r="Q11" s="221"/>
      <c r="R11" s="221"/>
    </row>
    <row r="12" spans="3:18" ht="16" customHeight="1" x14ac:dyDescent="0.35">
      <c r="C12" s="221"/>
      <c r="D12" s="221"/>
      <c r="E12" s="221"/>
      <c r="F12" s="221"/>
      <c r="G12" s="221"/>
      <c r="H12" s="221"/>
      <c r="I12" s="221"/>
      <c r="J12" s="221"/>
      <c r="K12" s="221"/>
      <c r="L12" s="221"/>
      <c r="M12" s="221"/>
      <c r="N12" s="221"/>
      <c r="O12" s="221"/>
      <c r="P12" s="221"/>
      <c r="Q12" s="221"/>
      <c r="R12" s="221"/>
    </row>
    <row r="13" spans="3:18" ht="17.149999999999999" customHeight="1" x14ac:dyDescent="0.35">
      <c r="C13" s="221"/>
      <c r="D13" s="221"/>
      <c r="E13" s="221"/>
      <c r="F13" s="221"/>
      <c r="G13" s="221"/>
      <c r="H13" s="221"/>
      <c r="I13" s="221"/>
      <c r="J13" s="221"/>
      <c r="K13" s="221"/>
      <c r="L13" s="221"/>
      <c r="M13" s="221"/>
      <c r="N13" s="221"/>
      <c r="O13" s="221"/>
      <c r="P13" s="221"/>
      <c r="Q13" s="221"/>
      <c r="R13" s="221"/>
    </row>
    <row r="14" spans="3:18" ht="17.149999999999999" customHeight="1" x14ac:dyDescent="0.35">
      <c r="C14" s="221"/>
      <c r="D14" s="221"/>
      <c r="E14" s="221"/>
      <c r="F14" s="221"/>
      <c r="G14" s="221"/>
      <c r="H14" s="221"/>
      <c r="I14" s="221"/>
      <c r="J14" s="221"/>
      <c r="K14" s="221"/>
      <c r="L14" s="221"/>
      <c r="M14" s="221"/>
      <c r="N14" s="221"/>
      <c r="O14" s="221"/>
      <c r="P14" s="221"/>
      <c r="Q14" s="221"/>
      <c r="R14" s="221"/>
    </row>
    <row r="15" spans="3:18" ht="16" customHeight="1" x14ac:dyDescent="0.35">
      <c r="C15" s="221"/>
      <c r="D15" s="221"/>
      <c r="E15" s="221"/>
      <c r="F15" s="221"/>
      <c r="G15" s="221"/>
      <c r="H15" s="221"/>
      <c r="I15" s="221"/>
      <c r="J15" s="221"/>
      <c r="K15" s="221"/>
      <c r="L15" s="221"/>
      <c r="M15" s="221"/>
      <c r="N15" s="221"/>
      <c r="O15" s="221"/>
      <c r="P15" s="221"/>
      <c r="Q15" s="221"/>
      <c r="R15" s="221"/>
    </row>
    <row r="16" spans="3:18" ht="16" customHeight="1" x14ac:dyDescent="0.35">
      <c r="C16" s="221"/>
      <c r="D16" s="221"/>
      <c r="E16" s="221"/>
      <c r="F16" s="221"/>
      <c r="G16" s="221"/>
      <c r="H16" s="221"/>
      <c r="I16" s="221"/>
      <c r="J16" s="221"/>
      <c r="K16" s="221"/>
      <c r="L16" s="221"/>
      <c r="M16" s="221"/>
      <c r="N16" s="221"/>
      <c r="O16" s="221"/>
      <c r="P16" s="221"/>
      <c r="Q16" s="221"/>
      <c r="R16" s="221"/>
    </row>
    <row r="17" spans="3:18" ht="16" customHeight="1" x14ac:dyDescent="0.35">
      <c r="C17" s="221"/>
      <c r="D17" s="221"/>
      <c r="E17" s="221"/>
      <c r="F17" s="221"/>
      <c r="G17" s="221"/>
      <c r="H17" s="221"/>
      <c r="I17" s="221"/>
      <c r="J17" s="221"/>
      <c r="K17" s="221"/>
      <c r="L17" s="221"/>
      <c r="M17" s="221"/>
      <c r="N17" s="221"/>
      <c r="O17" s="221"/>
      <c r="P17" s="221"/>
      <c r="Q17" s="221"/>
      <c r="R17" s="221"/>
    </row>
    <row r="18" spans="3:18" ht="16" customHeight="1" x14ac:dyDescent="0.35">
      <c r="C18" s="221"/>
      <c r="D18" s="221"/>
      <c r="E18" s="221"/>
      <c r="F18" s="221"/>
      <c r="G18" s="221"/>
      <c r="H18" s="221"/>
      <c r="I18" s="221"/>
      <c r="J18" s="221"/>
      <c r="K18" s="221"/>
      <c r="L18" s="221"/>
      <c r="M18" s="221"/>
      <c r="N18" s="221"/>
      <c r="O18" s="221"/>
      <c r="P18" s="221"/>
      <c r="Q18" s="221"/>
      <c r="R18" s="221"/>
    </row>
    <row r="19" spans="3:18" ht="16" customHeight="1" x14ac:dyDescent="0.35">
      <c r="C19" s="221"/>
      <c r="D19" s="221"/>
      <c r="E19" s="221"/>
      <c r="F19" s="221"/>
      <c r="G19" s="221"/>
      <c r="H19" s="221"/>
      <c r="I19" s="221"/>
      <c r="J19" s="221"/>
      <c r="K19" s="221"/>
      <c r="L19" s="221"/>
      <c r="M19" s="221"/>
      <c r="N19" s="221"/>
      <c r="O19" s="221"/>
      <c r="P19" s="221"/>
      <c r="Q19" s="221"/>
      <c r="R19" s="221"/>
    </row>
    <row r="20" spans="3:18" ht="16" customHeight="1" x14ac:dyDescent="0.35">
      <c r="C20" s="221"/>
      <c r="D20" s="221"/>
      <c r="E20" s="221"/>
      <c r="F20" s="221"/>
      <c r="G20" s="221"/>
      <c r="H20" s="221"/>
      <c r="I20" s="221"/>
      <c r="J20" s="221"/>
      <c r="K20" s="221"/>
      <c r="L20" s="221"/>
      <c r="M20" s="221"/>
      <c r="N20" s="221"/>
      <c r="O20" s="221"/>
      <c r="P20" s="221"/>
      <c r="Q20" s="221"/>
      <c r="R20" s="221"/>
    </row>
    <row r="21" spans="3:18" ht="16" customHeight="1" x14ac:dyDescent="0.35">
      <c r="C21" s="221"/>
      <c r="D21" s="221"/>
      <c r="E21" s="221"/>
      <c r="F21" s="221"/>
      <c r="G21" s="221"/>
      <c r="H21" s="221"/>
      <c r="I21" s="221"/>
      <c r="J21" s="221"/>
      <c r="K21" s="221"/>
      <c r="L21" s="221"/>
      <c r="M21" s="221"/>
      <c r="N21" s="221"/>
      <c r="O21" s="221"/>
      <c r="P21" s="221"/>
      <c r="Q21" s="221"/>
      <c r="R21" s="221"/>
    </row>
    <row r="22" spans="3:18" ht="16" customHeight="1" x14ac:dyDescent="0.35">
      <c r="C22" s="221"/>
      <c r="D22" s="221"/>
      <c r="E22" s="221"/>
      <c r="F22" s="221"/>
      <c r="G22" s="221"/>
      <c r="H22" s="221"/>
      <c r="I22" s="221"/>
      <c r="J22" s="221"/>
      <c r="K22" s="221"/>
      <c r="L22" s="221"/>
      <c r="M22" s="221"/>
      <c r="N22" s="221"/>
      <c r="O22" s="221"/>
      <c r="P22" s="221"/>
      <c r="Q22" s="221"/>
      <c r="R22" s="221"/>
    </row>
    <row r="23" spans="3:18" ht="16" customHeight="1" x14ac:dyDescent="0.35">
      <c r="C23" s="221"/>
      <c r="D23" s="221"/>
      <c r="E23" s="221"/>
      <c r="F23" s="221"/>
      <c r="G23" s="221"/>
      <c r="H23" s="221"/>
      <c r="I23" s="221"/>
      <c r="J23" s="221"/>
      <c r="K23" s="221"/>
      <c r="L23" s="221"/>
      <c r="M23" s="221"/>
      <c r="N23" s="221"/>
      <c r="O23" s="221"/>
      <c r="P23" s="221"/>
      <c r="Q23" s="221"/>
      <c r="R23" s="221"/>
    </row>
    <row r="24" spans="3:18" ht="16" customHeight="1" x14ac:dyDescent="0.35">
      <c r="C24" s="221"/>
      <c r="D24" s="221"/>
      <c r="E24" s="221"/>
      <c r="F24" s="221"/>
      <c r="G24" s="221"/>
      <c r="H24" s="221"/>
      <c r="I24" s="221"/>
      <c r="J24" s="221"/>
      <c r="K24" s="221"/>
      <c r="L24" s="221"/>
      <c r="M24" s="221"/>
      <c r="N24" s="221"/>
      <c r="O24" s="221"/>
      <c r="P24" s="221"/>
      <c r="Q24" s="221"/>
      <c r="R24" s="221"/>
    </row>
    <row r="25" spans="3:18" ht="16" customHeight="1" x14ac:dyDescent="0.35">
      <c r="C25" s="221"/>
      <c r="D25" s="221"/>
      <c r="E25" s="221"/>
      <c r="F25" s="221"/>
      <c r="G25" s="221"/>
      <c r="H25" s="221"/>
      <c r="I25" s="221"/>
      <c r="J25" s="221"/>
      <c r="K25" s="221"/>
      <c r="L25" s="221"/>
      <c r="M25" s="221"/>
      <c r="N25" s="221"/>
      <c r="O25" s="221"/>
      <c r="P25" s="221"/>
      <c r="Q25" s="221"/>
      <c r="R25" s="221"/>
    </row>
    <row r="26" spans="3:18" ht="16" customHeight="1" x14ac:dyDescent="0.35">
      <c r="C26" s="221"/>
      <c r="D26" s="221"/>
      <c r="E26" s="221"/>
      <c r="F26" s="221"/>
      <c r="G26" s="221"/>
      <c r="H26" s="221"/>
      <c r="I26" s="221"/>
      <c r="J26" s="221"/>
      <c r="K26" s="221"/>
      <c r="L26" s="221"/>
      <c r="M26" s="221"/>
      <c r="N26" s="221"/>
      <c r="O26" s="221"/>
      <c r="P26" s="221"/>
      <c r="Q26" s="221"/>
      <c r="R26" s="221"/>
    </row>
    <row r="27" spans="3:18" ht="16" customHeight="1" x14ac:dyDescent="0.35">
      <c r="C27" s="221"/>
      <c r="D27" s="221"/>
      <c r="E27" s="221"/>
      <c r="F27" s="221"/>
      <c r="G27" s="221"/>
      <c r="H27" s="221"/>
      <c r="I27" s="221"/>
      <c r="J27" s="221"/>
      <c r="K27" s="221"/>
      <c r="L27" s="221"/>
      <c r="M27" s="221"/>
      <c r="N27" s="221"/>
      <c r="O27" s="221"/>
      <c r="P27" s="221"/>
      <c r="Q27" s="221"/>
      <c r="R27" s="221"/>
    </row>
    <row r="28" spans="3:18" ht="16" customHeight="1" x14ac:dyDescent="0.35">
      <c r="C28" s="221"/>
      <c r="D28" s="221"/>
      <c r="E28" s="221"/>
      <c r="F28" s="221"/>
      <c r="G28" s="221"/>
      <c r="H28" s="221"/>
      <c r="I28" s="221"/>
      <c r="J28" s="221"/>
      <c r="K28" s="221"/>
      <c r="L28" s="221"/>
      <c r="M28" s="221"/>
      <c r="N28" s="221"/>
      <c r="O28" s="221"/>
      <c r="P28" s="221"/>
      <c r="Q28" s="221"/>
      <c r="R28" s="221"/>
    </row>
    <row r="29" spans="3:18" ht="16" customHeight="1" x14ac:dyDescent="0.35">
      <c r="C29" s="221"/>
      <c r="D29" s="221"/>
      <c r="E29" s="221"/>
      <c r="F29" s="221"/>
      <c r="G29" s="221"/>
      <c r="H29" s="221"/>
      <c r="I29" s="221"/>
      <c r="J29" s="221"/>
      <c r="K29" s="221"/>
      <c r="L29" s="221"/>
      <c r="M29" s="221"/>
      <c r="N29" s="221"/>
      <c r="O29" s="221"/>
      <c r="P29" s="221"/>
      <c r="Q29" s="221"/>
      <c r="R29" s="221"/>
    </row>
    <row r="30" spans="3:18" ht="16" customHeight="1" x14ac:dyDescent="0.35">
      <c r="C30" s="221"/>
      <c r="D30" s="221"/>
      <c r="E30" s="221"/>
      <c r="F30" s="221"/>
      <c r="G30" s="221"/>
      <c r="H30" s="221"/>
      <c r="I30" s="221"/>
      <c r="J30" s="221"/>
      <c r="K30" s="221"/>
      <c r="L30" s="221"/>
      <c r="M30" s="221"/>
      <c r="N30" s="221"/>
      <c r="O30" s="221"/>
      <c r="P30" s="221"/>
      <c r="Q30" s="221"/>
      <c r="R30" s="221"/>
    </row>
    <row r="31" spans="3:18" ht="12" hidden="1" customHeight="1" x14ac:dyDescent="0.35">
      <c r="C31" s="221"/>
      <c r="D31" s="221"/>
      <c r="E31" s="221"/>
      <c r="F31" s="221"/>
      <c r="G31" s="221"/>
      <c r="H31" s="221"/>
      <c r="I31" s="221"/>
      <c r="J31" s="221"/>
      <c r="K31" s="221"/>
      <c r="L31" s="221"/>
      <c r="M31" s="221"/>
      <c r="N31" s="221"/>
      <c r="O31" s="221"/>
      <c r="P31" s="221"/>
      <c r="Q31" s="221"/>
      <c r="R31" s="221"/>
    </row>
    <row r="32" spans="3:18" ht="16" customHeight="1" x14ac:dyDescent="0.35">
      <c r="C32" s="223" t="s">
        <v>455</v>
      </c>
      <c r="D32" s="223"/>
      <c r="E32" s="7" t="s">
        <v>0</v>
      </c>
      <c r="F32" s="7"/>
      <c r="G32" s="7"/>
      <c r="H32" s="7"/>
      <c r="I32" s="7"/>
      <c r="J32" s="7"/>
      <c r="K32" s="7"/>
      <c r="L32" s="7"/>
      <c r="M32" s="7"/>
      <c r="N32" s="7"/>
      <c r="O32" s="7"/>
      <c r="P32" s="7"/>
      <c r="Q32" s="7"/>
      <c r="R32" s="7"/>
    </row>
    <row r="33" spans="3:18" ht="16" customHeight="1" x14ac:dyDescent="0.35">
      <c r="C33" s="223"/>
      <c r="D33" s="223"/>
      <c r="E33" s="7"/>
      <c r="F33" s="7"/>
      <c r="G33" s="7"/>
      <c r="H33" s="7"/>
      <c r="I33" s="7"/>
      <c r="J33" s="7"/>
      <c r="K33" s="7"/>
      <c r="L33" s="7"/>
      <c r="M33" s="7"/>
      <c r="N33" s="7"/>
      <c r="O33" s="7"/>
      <c r="P33" s="7"/>
      <c r="Q33" s="7"/>
      <c r="R33" s="7"/>
    </row>
    <row r="34" spans="3:18" ht="16" customHeight="1" x14ac:dyDescent="0.35">
      <c r="C34" s="224" t="s">
        <v>122</v>
      </c>
      <c r="D34" s="224"/>
      <c r="E34" s="224"/>
      <c r="F34" s="224"/>
      <c r="G34" s="224"/>
      <c r="H34" s="224"/>
      <c r="I34" s="224"/>
      <c r="J34" s="224"/>
      <c r="K34" s="224"/>
      <c r="L34" s="224"/>
      <c r="M34" s="224"/>
      <c r="N34" s="224"/>
      <c r="O34" s="224"/>
      <c r="P34" s="224"/>
      <c r="Q34" s="7"/>
      <c r="R34" s="7"/>
    </row>
    <row r="35" spans="3:18" ht="16" customHeight="1" x14ac:dyDescent="0.35">
      <c r="C35" s="224"/>
      <c r="D35" s="224"/>
      <c r="E35" s="224"/>
      <c r="F35" s="224"/>
      <c r="G35" s="224"/>
      <c r="H35" s="224"/>
      <c r="I35" s="224"/>
      <c r="J35" s="224"/>
      <c r="K35" s="224"/>
      <c r="L35" s="224"/>
      <c r="M35" s="224"/>
      <c r="N35" s="224"/>
      <c r="O35" s="224"/>
      <c r="P35" s="224"/>
      <c r="Q35" s="7"/>
      <c r="R35" s="7"/>
    </row>
    <row r="36" spans="3:18" ht="16" customHeight="1" x14ac:dyDescent="0.35">
      <c r="C36" s="16"/>
      <c r="D36" s="16"/>
      <c r="E36" s="16"/>
      <c r="F36" s="16"/>
      <c r="G36" s="16"/>
      <c r="H36" s="16"/>
      <c r="I36" s="16"/>
      <c r="J36" s="16"/>
      <c r="K36" s="16"/>
      <c r="L36" s="16"/>
      <c r="M36" s="16"/>
      <c r="N36" s="16"/>
      <c r="O36" s="16"/>
      <c r="P36" s="16"/>
      <c r="Q36" s="16"/>
      <c r="R36" s="16"/>
    </row>
    <row r="37" spans="3:18" ht="16" customHeight="1" x14ac:dyDescent="0.35">
      <c r="C37" s="221" t="s">
        <v>456</v>
      </c>
      <c r="D37" s="221"/>
      <c r="E37" s="221"/>
      <c r="F37" s="221"/>
      <c r="G37" s="221"/>
      <c r="H37" s="221"/>
      <c r="I37" s="221"/>
      <c r="J37" s="221"/>
      <c r="K37" s="221"/>
      <c r="L37" s="221"/>
      <c r="M37" s="221"/>
      <c r="N37" s="221"/>
      <c r="O37" s="221"/>
      <c r="P37" s="221"/>
      <c r="Q37" s="221"/>
      <c r="R37" s="221"/>
    </row>
    <row r="38" spans="3:18" ht="16" customHeight="1" x14ac:dyDescent="0.35">
      <c r="C38" s="221"/>
      <c r="D38" s="221"/>
      <c r="E38" s="221"/>
      <c r="F38" s="221"/>
      <c r="G38" s="221"/>
      <c r="H38" s="221"/>
      <c r="I38" s="221"/>
      <c r="J38" s="221"/>
      <c r="K38" s="221"/>
      <c r="L38" s="221"/>
      <c r="M38" s="221"/>
      <c r="N38" s="221"/>
      <c r="O38" s="221"/>
      <c r="P38" s="221"/>
      <c r="Q38" s="221"/>
      <c r="R38" s="221"/>
    </row>
    <row r="39" spans="3:18" ht="16" customHeight="1" x14ac:dyDescent="0.35">
      <c r="C39" s="221"/>
      <c r="D39" s="221"/>
      <c r="E39" s="221"/>
      <c r="F39" s="221"/>
      <c r="G39" s="221"/>
      <c r="H39" s="221"/>
      <c r="I39" s="221"/>
      <c r="J39" s="221"/>
      <c r="K39" s="221"/>
      <c r="L39" s="221"/>
      <c r="M39" s="221"/>
      <c r="N39" s="221"/>
      <c r="O39" s="221"/>
      <c r="P39" s="221"/>
      <c r="Q39" s="221"/>
      <c r="R39" s="221"/>
    </row>
    <row r="40" spans="3:18" ht="16" customHeight="1" x14ac:dyDescent="0.35">
      <c r="C40" s="221"/>
      <c r="D40" s="221"/>
      <c r="E40" s="221"/>
      <c r="F40" s="221"/>
      <c r="G40" s="221"/>
      <c r="H40" s="221"/>
      <c r="I40" s="221"/>
      <c r="J40" s="221"/>
      <c r="K40" s="221"/>
      <c r="L40" s="221"/>
      <c r="M40" s="221"/>
      <c r="N40" s="221"/>
      <c r="O40" s="221"/>
      <c r="P40" s="221"/>
      <c r="Q40" s="221"/>
      <c r="R40" s="221"/>
    </row>
    <row r="41" spans="3:18" ht="16" customHeight="1" x14ac:dyDescent="0.35">
      <c r="C41" s="221"/>
      <c r="D41" s="221"/>
      <c r="E41" s="221"/>
      <c r="F41" s="221"/>
      <c r="G41" s="221"/>
      <c r="H41" s="221"/>
      <c r="I41" s="221"/>
      <c r="J41" s="221"/>
      <c r="K41" s="221"/>
      <c r="L41" s="221"/>
      <c r="M41" s="221"/>
      <c r="N41" s="221"/>
      <c r="O41" s="221"/>
      <c r="P41" s="221"/>
      <c r="Q41" s="221"/>
      <c r="R41" s="221"/>
    </row>
    <row r="42" spans="3:18" ht="16" customHeight="1" x14ac:dyDescent="0.35">
      <c r="C42" s="221"/>
      <c r="D42" s="221"/>
      <c r="E42" s="221"/>
      <c r="F42" s="221"/>
      <c r="G42" s="221"/>
      <c r="H42" s="221"/>
      <c r="I42" s="221"/>
      <c r="J42" s="221"/>
      <c r="K42" s="221"/>
      <c r="L42" s="221"/>
      <c r="M42" s="221"/>
      <c r="N42" s="221"/>
      <c r="O42" s="221"/>
      <c r="P42" s="221"/>
      <c r="Q42" s="221"/>
      <c r="R42" s="221"/>
    </row>
    <row r="43" spans="3:18" ht="16" customHeight="1" x14ac:dyDescent="0.35">
      <c r="C43" s="221"/>
      <c r="D43" s="221"/>
      <c r="E43" s="221"/>
      <c r="F43" s="221"/>
      <c r="G43" s="221"/>
      <c r="H43" s="221"/>
      <c r="I43" s="221"/>
      <c r="J43" s="221"/>
      <c r="K43" s="221"/>
      <c r="L43" s="221"/>
      <c r="M43" s="221"/>
      <c r="N43" s="221"/>
      <c r="O43" s="221"/>
      <c r="P43" s="221"/>
      <c r="Q43" s="221"/>
      <c r="R43" s="221"/>
    </row>
    <row r="44" spans="3:18" ht="16" customHeight="1" x14ac:dyDescent="0.35">
      <c r="C44" s="221"/>
      <c r="D44" s="221"/>
      <c r="E44" s="221"/>
      <c r="F44" s="221"/>
      <c r="G44" s="221"/>
      <c r="H44" s="221"/>
      <c r="I44" s="221"/>
      <c r="J44" s="221"/>
      <c r="K44" s="221"/>
      <c r="L44" s="221"/>
      <c r="M44" s="221"/>
      <c r="N44" s="221"/>
      <c r="O44" s="221"/>
      <c r="P44" s="221"/>
      <c r="Q44" s="221"/>
      <c r="R44" s="221"/>
    </row>
    <row r="45" spans="3:18" ht="16" customHeight="1" x14ac:dyDescent="0.35">
      <c r="C45" s="221"/>
      <c r="D45" s="221"/>
      <c r="E45" s="221"/>
      <c r="F45" s="221"/>
      <c r="G45" s="221"/>
      <c r="H45" s="221"/>
      <c r="I45" s="221"/>
      <c r="J45" s="221"/>
      <c r="K45" s="221"/>
      <c r="L45" s="221"/>
      <c r="M45" s="221"/>
      <c r="N45" s="221"/>
      <c r="O45" s="221"/>
      <c r="P45" s="221"/>
      <c r="Q45" s="221"/>
      <c r="R45" s="221"/>
    </row>
    <row r="46" spans="3:18" x14ac:dyDescent="0.35">
      <c r="C46" s="221"/>
      <c r="D46" s="221"/>
      <c r="E46" s="221"/>
      <c r="F46" s="221"/>
      <c r="G46" s="221"/>
      <c r="H46" s="221"/>
      <c r="I46" s="221"/>
      <c r="J46" s="221"/>
      <c r="K46" s="221"/>
      <c r="L46" s="221"/>
      <c r="M46" s="221"/>
      <c r="N46" s="221"/>
      <c r="O46" s="221"/>
      <c r="P46" s="221"/>
      <c r="Q46" s="221"/>
      <c r="R46" s="221"/>
    </row>
    <row r="47" spans="3:18" x14ac:dyDescent="0.35">
      <c r="C47" s="221"/>
      <c r="D47" s="221"/>
      <c r="E47" s="221"/>
      <c r="F47" s="221"/>
      <c r="G47" s="221"/>
      <c r="H47" s="221"/>
      <c r="I47" s="221"/>
      <c r="J47" s="221"/>
      <c r="K47" s="221"/>
      <c r="L47" s="221"/>
      <c r="M47" s="221"/>
      <c r="N47" s="221"/>
      <c r="O47" s="221"/>
      <c r="P47" s="221"/>
      <c r="Q47" s="221"/>
      <c r="R47" s="221"/>
    </row>
    <row r="48" spans="3:18" x14ac:dyDescent="0.35">
      <c r="C48" s="221"/>
      <c r="D48" s="221"/>
      <c r="E48" s="221"/>
      <c r="F48" s="221"/>
      <c r="G48" s="221"/>
      <c r="H48" s="221"/>
      <c r="I48" s="221"/>
      <c r="J48" s="221"/>
      <c r="K48" s="221"/>
      <c r="L48" s="221"/>
      <c r="M48" s="221"/>
      <c r="N48" s="221"/>
      <c r="O48" s="221"/>
      <c r="P48" s="221"/>
      <c r="Q48" s="221"/>
      <c r="R48" s="221"/>
    </row>
    <row r="49" spans="3:18" x14ac:dyDescent="0.35">
      <c r="C49" s="221"/>
      <c r="D49" s="221"/>
      <c r="E49" s="221"/>
      <c r="F49" s="221"/>
      <c r="G49" s="221"/>
      <c r="H49" s="221"/>
      <c r="I49" s="221"/>
      <c r="J49" s="221"/>
      <c r="K49" s="221"/>
      <c r="L49" s="221"/>
      <c r="M49" s="221"/>
      <c r="N49" s="221"/>
      <c r="O49" s="221"/>
      <c r="P49" s="221"/>
      <c r="Q49" s="221"/>
      <c r="R49" s="221"/>
    </row>
    <row r="50" spans="3:18" x14ac:dyDescent="0.35">
      <c r="C50" s="221"/>
      <c r="D50" s="221"/>
      <c r="E50" s="221"/>
      <c r="F50" s="221"/>
      <c r="G50" s="221"/>
      <c r="H50" s="221"/>
      <c r="I50" s="221"/>
      <c r="J50" s="221"/>
      <c r="K50" s="221"/>
      <c r="L50" s="221"/>
      <c r="M50" s="221"/>
      <c r="N50" s="221"/>
      <c r="O50" s="221"/>
      <c r="P50" s="221"/>
      <c r="Q50" s="221"/>
      <c r="R50" s="221"/>
    </row>
    <row r="51" spans="3:18" x14ac:dyDescent="0.35">
      <c r="C51" s="221"/>
      <c r="D51" s="221"/>
      <c r="E51" s="221"/>
      <c r="F51" s="221"/>
      <c r="G51" s="221"/>
      <c r="H51" s="221"/>
      <c r="I51" s="221"/>
      <c r="J51" s="221"/>
      <c r="K51" s="221"/>
      <c r="L51" s="221"/>
      <c r="M51" s="221"/>
      <c r="N51" s="221"/>
      <c r="O51" s="221"/>
      <c r="P51" s="221"/>
      <c r="Q51" s="221"/>
      <c r="R51" s="221"/>
    </row>
    <row r="52" spans="3:18" x14ac:dyDescent="0.35">
      <c r="C52" s="221"/>
      <c r="D52" s="221"/>
      <c r="E52" s="221"/>
      <c r="F52" s="221"/>
      <c r="G52" s="221"/>
      <c r="H52" s="221"/>
      <c r="I52" s="221"/>
      <c r="J52" s="221"/>
      <c r="K52" s="221"/>
      <c r="L52" s="221"/>
      <c r="M52" s="221"/>
      <c r="N52" s="221"/>
      <c r="O52" s="221"/>
      <c r="P52" s="221"/>
      <c r="Q52" s="221"/>
      <c r="R52" s="221"/>
    </row>
    <row r="53" spans="3:18" x14ac:dyDescent="0.35">
      <c r="C53" s="221"/>
      <c r="D53" s="221"/>
      <c r="E53" s="221"/>
      <c r="F53" s="221"/>
      <c r="G53" s="221"/>
      <c r="H53" s="221"/>
      <c r="I53" s="221"/>
      <c r="J53" s="221"/>
      <c r="K53" s="221"/>
      <c r="L53" s="221"/>
      <c r="M53" s="221"/>
      <c r="N53" s="221"/>
      <c r="O53" s="221"/>
      <c r="P53" s="221"/>
      <c r="Q53" s="221"/>
      <c r="R53" s="221"/>
    </row>
    <row r="54" spans="3:18" x14ac:dyDescent="0.35">
      <c r="C54" s="221"/>
      <c r="D54" s="221"/>
      <c r="E54" s="221"/>
      <c r="F54" s="221"/>
      <c r="G54" s="221"/>
      <c r="H54" s="221"/>
      <c r="I54" s="221"/>
      <c r="J54" s="221"/>
      <c r="K54" s="221"/>
      <c r="L54" s="221"/>
      <c r="M54" s="221"/>
      <c r="N54" s="221"/>
      <c r="O54" s="221"/>
      <c r="P54" s="221"/>
      <c r="Q54" s="221"/>
      <c r="R54" s="221"/>
    </row>
    <row r="55" spans="3:18" x14ac:dyDescent="0.35">
      <c r="C55" s="221"/>
      <c r="D55" s="221"/>
      <c r="E55" s="221"/>
      <c r="F55" s="221"/>
      <c r="G55" s="221"/>
      <c r="H55" s="221"/>
      <c r="I55" s="221"/>
      <c r="J55" s="221"/>
      <c r="K55" s="221"/>
      <c r="L55" s="221"/>
      <c r="M55" s="221"/>
      <c r="N55" s="221"/>
      <c r="O55" s="221"/>
      <c r="P55" s="221"/>
      <c r="Q55" s="221"/>
      <c r="R55" s="221"/>
    </row>
    <row r="56" spans="3:18" x14ac:dyDescent="0.35">
      <c r="C56" s="221"/>
      <c r="D56" s="221"/>
      <c r="E56" s="221"/>
      <c r="F56" s="221"/>
      <c r="G56" s="221"/>
      <c r="H56" s="221"/>
      <c r="I56" s="221"/>
      <c r="J56" s="221"/>
      <c r="K56" s="221"/>
      <c r="L56" s="221"/>
      <c r="M56" s="221"/>
      <c r="N56" s="221"/>
      <c r="O56" s="221"/>
      <c r="P56" s="221"/>
      <c r="Q56" s="221"/>
      <c r="R56" s="221"/>
    </row>
    <row r="57" spans="3:18" x14ac:dyDescent="0.35">
      <c r="C57" s="221"/>
      <c r="D57" s="221"/>
      <c r="E57" s="221"/>
      <c r="F57" s="221"/>
      <c r="G57" s="221"/>
      <c r="H57" s="221"/>
      <c r="I57" s="221"/>
      <c r="J57" s="221"/>
      <c r="K57" s="221"/>
      <c r="L57" s="221"/>
      <c r="M57" s="221"/>
      <c r="N57" s="221"/>
      <c r="O57" s="221"/>
      <c r="P57" s="221"/>
      <c r="Q57" s="221"/>
      <c r="R57" s="221"/>
    </row>
    <row r="58" spans="3:18" x14ac:dyDescent="0.35">
      <c r="C58" s="221"/>
      <c r="D58" s="221"/>
      <c r="E58" s="221"/>
      <c r="F58" s="221"/>
      <c r="G58" s="221"/>
      <c r="H58" s="221"/>
      <c r="I58" s="221"/>
      <c r="J58" s="221"/>
      <c r="K58" s="221"/>
      <c r="L58" s="221"/>
      <c r="M58" s="221"/>
      <c r="N58" s="221"/>
      <c r="O58" s="221"/>
      <c r="P58" s="221"/>
      <c r="Q58" s="221"/>
      <c r="R58" s="221"/>
    </row>
    <row r="59" spans="3:18" x14ac:dyDescent="0.35">
      <c r="C59" s="221"/>
      <c r="D59" s="221"/>
      <c r="E59" s="221"/>
      <c r="F59" s="221"/>
      <c r="G59" s="221"/>
      <c r="H59" s="221"/>
      <c r="I59" s="221"/>
      <c r="J59" s="221"/>
      <c r="K59" s="221"/>
      <c r="L59" s="221"/>
      <c r="M59" s="221"/>
      <c r="N59" s="221"/>
      <c r="O59" s="221"/>
      <c r="P59" s="221"/>
      <c r="Q59" s="221"/>
      <c r="R59" s="221"/>
    </row>
    <row r="60" spans="3:18" x14ac:dyDescent="0.35">
      <c r="C60" s="221"/>
      <c r="D60" s="221"/>
      <c r="E60" s="221"/>
      <c r="F60" s="221"/>
      <c r="G60" s="221"/>
      <c r="H60" s="221"/>
      <c r="I60" s="221"/>
      <c r="J60" s="221"/>
      <c r="K60" s="221"/>
      <c r="L60" s="221"/>
      <c r="M60" s="221"/>
      <c r="N60" s="221"/>
      <c r="O60" s="221"/>
      <c r="P60" s="221"/>
      <c r="Q60" s="221"/>
      <c r="R60" s="221"/>
    </row>
    <row r="61" spans="3:18" x14ac:dyDescent="0.35">
      <c r="C61" s="221"/>
      <c r="D61" s="221"/>
      <c r="E61" s="221"/>
      <c r="F61" s="221"/>
      <c r="G61" s="221"/>
      <c r="H61" s="221"/>
      <c r="I61" s="221"/>
      <c r="J61" s="221"/>
      <c r="K61" s="221"/>
      <c r="L61" s="221"/>
      <c r="M61" s="221"/>
      <c r="N61" s="221"/>
      <c r="O61" s="221"/>
      <c r="P61" s="221"/>
      <c r="Q61" s="221"/>
      <c r="R61" s="221"/>
    </row>
    <row r="62" spans="3:18" x14ac:dyDescent="0.35">
      <c r="C62" s="221"/>
      <c r="D62" s="221"/>
      <c r="E62" s="221"/>
      <c r="F62" s="221"/>
      <c r="G62" s="221"/>
      <c r="H62" s="221"/>
      <c r="I62" s="221"/>
      <c r="J62" s="221"/>
      <c r="K62" s="221"/>
      <c r="L62" s="221"/>
      <c r="M62" s="221"/>
      <c r="N62" s="221"/>
      <c r="O62" s="221"/>
      <c r="P62" s="221"/>
      <c r="Q62" s="221"/>
      <c r="R62" s="221"/>
    </row>
    <row r="63" spans="3:18" x14ac:dyDescent="0.35">
      <c r="C63" s="221"/>
      <c r="D63" s="221"/>
      <c r="E63" s="221"/>
      <c r="F63" s="221"/>
      <c r="G63" s="221"/>
      <c r="H63" s="221"/>
      <c r="I63" s="221"/>
      <c r="J63" s="221"/>
      <c r="K63" s="221"/>
      <c r="L63" s="221"/>
      <c r="M63" s="221"/>
      <c r="N63" s="221"/>
      <c r="O63" s="221"/>
      <c r="P63" s="221"/>
      <c r="Q63" s="221"/>
      <c r="R63" s="221"/>
    </row>
    <row r="64" spans="3:18" x14ac:dyDescent="0.35">
      <c r="C64" s="221"/>
      <c r="D64" s="221"/>
      <c r="E64" s="221"/>
      <c r="F64" s="221"/>
      <c r="G64" s="221"/>
      <c r="H64" s="221"/>
      <c r="I64" s="221"/>
      <c r="J64" s="221"/>
      <c r="K64" s="221"/>
      <c r="L64" s="221"/>
      <c r="M64" s="221"/>
      <c r="N64" s="221"/>
      <c r="O64" s="221"/>
      <c r="P64" s="221"/>
      <c r="Q64" s="221"/>
      <c r="R64" s="221"/>
    </row>
    <row r="65" spans="3:18" x14ac:dyDescent="0.35">
      <c r="C65" s="221"/>
      <c r="D65" s="221"/>
      <c r="E65" s="221"/>
      <c r="F65" s="221"/>
      <c r="G65" s="221"/>
      <c r="H65" s="221"/>
      <c r="I65" s="221"/>
      <c r="J65" s="221"/>
      <c r="K65" s="221"/>
      <c r="L65" s="221"/>
      <c r="M65" s="221"/>
      <c r="N65" s="221"/>
      <c r="O65" s="221"/>
      <c r="P65" s="221"/>
      <c r="Q65" s="221"/>
      <c r="R65" s="221"/>
    </row>
    <row r="66" spans="3:18" x14ac:dyDescent="0.35">
      <c r="C66" s="221"/>
      <c r="D66" s="221"/>
      <c r="E66" s="221"/>
      <c r="F66" s="221"/>
      <c r="G66" s="221"/>
      <c r="H66" s="221"/>
      <c r="I66" s="221"/>
      <c r="J66" s="221"/>
      <c r="K66" s="221"/>
      <c r="L66" s="221"/>
      <c r="M66" s="221"/>
      <c r="N66" s="221"/>
      <c r="O66" s="221"/>
      <c r="P66" s="221"/>
      <c r="Q66" s="221"/>
      <c r="R66" s="221"/>
    </row>
    <row r="67" spans="3:18" x14ac:dyDescent="0.35">
      <c r="C67" s="221"/>
      <c r="D67" s="221"/>
      <c r="E67" s="221"/>
      <c r="F67" s="221"/>
      <c r="G67" s="221"/>
      <c r="H67" s="221"/>
      <c r="I67" s="221"/>
      <c r="J67" s="221"/>
      <c r="K67" s="221"/>
      <c r="L67" s="221"/>
      <c r="M67" s="221"/>
      <c r="N67" s="221"/>
      <c r="O67" s="221"/>
      <c r="P67" s="221"/>
      <c r="Q67" s="221"/>
      <c r="R67" s="221"/>
    </row>
    <row r="68" spans="3:18" x14ac:dyDescent="0.35">
      <c r="C68" s="221"/>
      <c r="D68" s="221"/>
      <c r="E68" s="221"/>
      <c r="F68" s="221"/>
      <c r="G68" s="221"/>
      <c r="H68" s="221"/>
      <c r="I68" s="221"/>
      <c r="J68" s="221"/>
      <c r="K68" s="221"/>
      <c r="L68" s="221"/>
      <c r="M68" s="221"/>
      <c r="N68" s="221"/>
      <c r="O68" s="221"/>
      <c r="P68" s="221"/>
      <c r="Q68" s="221"/>
      <c r="R68" s="221"/>
    </row>
    <row r="69" spans="3:18" x14ac:dyDescent="0.35">
      <c r="C69" s="221"/>
      <c r="D69" s="221"/>
      <c r="E69" s="221"/>
      <c r="F69" s="221"/>
      <c r="G69" s="221"/>
      <c r="H69" s="221"/>
      <c r="I69" s="221"/>
      <c r="J69" s="221"/>
      <c r="K69" s="221"/>
      <c r="L69" s="221"/>
      <c r="M69" s="221"/>
      <c r="N69" s="221"/>
      <c r="O69" s="221"/>
      <c r="P69" s="221"/>
      <c r="Q69" s="221"/>
      <c r="R69" s="221"/>
    </row>
    <row r="70" spans="3:18" x14ac:dyDescent="0.35">
      <c r="C70" s="221"/>
      <c r="D70" s="221"/>
      <c r="E70" s="221"/>
      <c r="F70" s="221"/>
      <c r="G70" s="221"/>
      <c r="H70" s="221"/>
      <c r="I70" s="221"/>
      <c r="J70" s="221"/>
      <c r="K70" s="221"/>
      <c r="L70" s="221"/>
      <c r="M70" s="221"/>
      <c r="N70" s="221"/>
      <c r="O70" s="221"/>
      <c r="P70" s="221"/>
      <c r="Q70" s="221"/>
      <c r="R70" s="221"/>
    </row>
    <row r="71" spans="3:18" x14ac:dyDescent="0.35">
      <c r="C71" s="221"/>
      <c r="D71" s="221"/>
      <c r="E71" s="221"/>
      <c r="F71" s="221"/>
      <c r="G71" s="221"/>
      <c r="H71" s="221"/>
      <c r="I71" s="221"/>
      <c r="J71" s="221"/>
      <c r="K71" s="221"/>
      <c r="L71" s="221"/>
      <c r="M71" s="221"/>
      <c r="N71" s="221"/>
      <c r="O71" s="221"/>
      <c r="P71" s="221"/>
      <c r="Q71" s="221"/>
      <c r="R71" s="221"/>
    </row>
    <row r="72" spans="3:18" x14ac:dyDescent="0.35">
      <c r="C72" s="221"/>
      <c r="D72" s="221"/>
      <c r="E72" s="221"/>
      <c r="F72" s="221"/>
      <c r="G72" s="221"/>
      <c r="H72" s="221"/>
      <c r="I72" s="221"/>
      <c r="J72" s="221"/>
      <c r="K72" s="221"/>
      <c r="L72" s="221"/>
      <c r="M72" s="221"/>
      <c r="N72" s="221"/>
      <c r="O72" s="221"/>
      <c r="P72" s="221"/>
      <c r="Q72" s="221"/>
      <c r="R72" s="221"/>
    </row>
    <row r="73" spans="3:18" ht="18.75" customHeight="1" x14ac:dyDescent="0.35">
      <c r="C73" s="221"/>
      <c r="D73" s="221"/>
      <c r="E73" s="221"/>
      <c r="F73" s="221"/>
      <c r="G73" s="221"/>
      <c r="H73" s="221"/>
      <c r="I73" s="221"/>
      <c r="J73" s="221"/>
      <c r="K73" s="221"/>
      <c r="L73" s="221"/>
      <c r="M73" s="221"/>
      <c r="N73" s="221"/>
      <c r="O73" s="221"/>
      <c r="P73" s="221"/>
      <c r="Q73" s="221"/>
      <c r="R73" s="221"/>
    </row>
    <row r="74" spans="3:18" ht="18.75" customHeight="1" x14ac:dyDescent="0.35">
      <c r="N74" s="562" t="s">
        <v>457</v>
      </c>
      <c r="O74" s="562"/>
      <c r="P74" s="562"/>
      <c r="Q74" s="562"/>
    </row>
    <row r="75" spans="3:18" ht="16" customHeight="1" x14ac:dyDescent="0.35">
      <c r="N75" s="562"/>
      <c r="O75" s="562"/>
      <c r="P75" s="562"/>
      <c r="Q75" s="562"/>
    </row>
    <row r="76" spans="3:18" ht="16" customHeight="1" x14ac:dyDescent="0.35">
      <c r="N76" s="562"/>
      <c r="O76" s="562"/>
      <c r="P76" s="562"/>
      <c r="Q76" s="562"/>
    </row>
  </sheetData>
  <sheetProtection algorithmName="SHA-512" hashValue="hL2SRUuI2MmwHr9p+6RRGsJbw4JqLufNeoL74TNLyDn7GbZaF4UwwNqaonLo8uQHrHgMFSIZSto6pJCwIEoZIg==" saltValue="3oOeBMGXkjd6I//MIiInpw==" spinCount="100000" sheet="1" objects="1" scenarios="1" selectLockedCells="1" selectUnlockedCells="1"/>
  <customSheetViews>
    <customSheetView guid="{8D88DD34-EDCF-2545-92E6-3B4294438499}" showGridLines="0" hiddenRows="1">
      <selection activeCell="T65" sqref="T65"/>
      <pageMargins left="0" right="0" top="0" bottom="0" header="0" footer="0"/>
      <pageSetup paperSize="9" orientation="portrait" verticalDpi="300" r:id="rId1"/>
    </customSheetView>
  </customSheetViews>
  <mergeCells count="7">
    <mergeCell ref="N74:Q76"/>
    <mergeCell ref="C37:R73"/>
    <mergeCell ref="C6:D7"/>
    <mergeCell ref="C8:P9"/>
    <mergeCell ref="C11:R31"/>
    <mergeCell ref="C32:D33"/>
    <mergeCell ref="C34:P35"/>
  </mergeCells>
  <hyperlinks>
    <hyperlink ref="N74:P76" r:id="rId2" display="Clique aqui para conhecer o Código de Responsabilidade Socioambiental para Fornecedores  " xr:uid="{04E909C9-9D11-B74E-9F8D-02BCBD5EEE7E}"/>
  </hyperlinks>
  <pageMargins left="0.7" right="0.7" top="0.75" bottom="0.75" header="0.3" footer="0.3"/>
  <pageSetup paperSize="9" orientation="portrait" verticalDpi="300" r:id="rId3"/>
  <drawing r:id="rId4"/>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53D569-B06A-204C-B2D5-BF028DCA5E60}">
  <sheetPr codeName="Planilha26"/>
  <dimension ref="A1:AH105"/>
  <sheetViews>
    <sheetView showGridLines="0" showRowColHeaders="0" zoomScaleNormal="100" workbookViewId="0">
      <selection activeCell="C12" sqref="C12:R22"/>
      <extLst>
        <ext xmlns:xlsdti="http://schemas.microsoft.com/office/spreadsheetml/2023/showDataTypeIcons" uri="{77bfe23e-c014-4d31-8a63-9c772dbf06b6}">
          <xlsdti:showDataTypeIcons visible="0"/>
        </ext>
      </extLst>
    </sheetView>
  </sheetViews>
  <sheetFormatPr defaultColWidth="10.83203125" defaultRowHeight="15.5" x14ac:dyDescent="0.35"/>
  <cols>
    <col min="1" max="2" width="10.83203125" style="8"/>
    <col min="3" max="14" width="10.83203125" style="9"/>
    <col min="15" max="15" width="12.08203125" style="9" customWidth="1"/>
    <col min="16" max="19" width="10.83203125" style="9"/>
    <col min="20" max="34" width="10.83203125" style="8"/>
    <col min="35" max="16384" width="10.83203125" style="9"/>
  </cols>
  <sheetData>
    <row r="1" spans="3:19" x14ac:dyDescent="0.35">
      <c r="C1" s="8"/>
      <c r="D1" s="8"/>
      <c r="E1" s="8"/>
      <c r="F1" s="8"/>
      <c r="G1" s="8"/>
      <c r="H1" s="8"/>
      <c r="I1" s="8"/>
      <c r="J1" s="8"/>
      <c r="K1" s="8"/>
      <c r="L1" s="8"/>
      <c r="M1" s="8"/>
      <c r="N1" s="8"/>
      <c r="O1" s="8"/>
      <c r="P1" s="8"/>
      <c r="Q1" s="8"/>
      <c r="R1" s="8"/>
      <c r="S1" s="8"/>
    </row>
    <row r="2" spans="3:19" x14ac:dyDescent="0.35">
      <c r="C2" s="8"/>
      <c r="D2" s="8"/>
      <c r="E2" s="8"/>
      <c r="F2" s="8"/>
      <c r="G2" s="8"/>
      <c r="H2" s="8"/>
      <c r="I2" s="8"/>
      <c r="J2" s="8"/>
      <c r="K2" s="8"/>
      <c r="L2" s="8"/>
      <c r="M2" s="8"/>
      <c r="N2" s="8"/>
      <c r="O2" s="8"/>
      <c r="P2" s="8"/>
      <c r="Q2" s="8"/>
      <c r="R2" s="8"/>
      <c r="S2" s="8"/>
    </row>
    <row r="3" spans="3:19" x14ac:dyDescent="0.35">
      <c r="C3" s="8"/>
      <c r="D3" s="8"/>
      <c r="E3" s="8"/>
      <c r="F3" s="8"/>
      <c r="G3" s="8"/>
      <c r="H3" s="8"/>
      <c r="I3" s="8"/>
      <c r="J3" s="8"/>
      <c r="K3" s="8"/>
      <c r="L3" s="8"/>
      <c r="M3" s="8"/>
      <c r="N3" s="8"/>
      <c r="O3" s="8"/>
      <c r="P3" s="8"/>
      <c r="Q3" s="8"/>
      <c r="R3" s="8"/>
      <c r="S3" s="8"/>
    </row>
    <row r="4" spans="3:19" x14ac:dyDescent="0.35">
      <c r="C4" s="8"/>
      <c r="D4" s="8"/>
      <c r="E4" s="8"/>
      <c r="F4" s="8"/>
      <c r="G4" s="8"/>
      <c r="H4" s="8"/>
      <c r="I4" s="8"/>
      <c r="J4" s="8"/>
      <c r="K4" s="8"/>
      <c r="L4" s="8"/>
      <c r="M4" s="8"/>
      <c r="N4" s="8"/>
      <c r="O4" s="8"/>
      <c r="P4" s="8"/>
      <c r="Q4" s="8"/>
      <c r="R4" s="8"/>
      <c r="S4" s="8"/>
    </row>
    <row r="5" spans="3:19" x14ac:dyDescent="0.35">
      <c r="C5" s="8"/>
      <c r="D5" s="8"/>
      <c r="E5" s="8"/>
      <c r="F5" s="8"/>
      <c r="G5" s="8"/>
      <c r="H5" s="8"/>
      <c r="I5" s="8"/>
      <c r="J5" s="8"/>
      <c r="K5" s="8"/>
      <c r="L5" s="8"/>
      <c r="M5" s="8"/>
      <c r="N5" s="8"/>
      <c r="O5" s="8"/>
      <c r="P5" s="8"/>
      <c r="Q5" s="8"/>
      <c r="R5" s="8"/>
      <c r="S5" s="8"/>
    </row>
    <row r="6" spans="3:19" x14ac:dyDescent="0.35">
      <c r="C6" s="8"/>
      <c r="D6" s="8"/>
      <c r="E6" s="8"/>
      <c r="F6" s="8"/>
      <c r="G6" s="8"/>
      <c r="H6" s="8"/>
      <c r="I6" s="8"/>
      <c r="J6" s="8"/>
      <c r="K6" s="8"/>
      <c r="L6" s="8"/>
      <c r="M6" s="8"/>
      <c r="N6" s="8"/>
      <c r="O6" s="8"/>
      <c r="P6" s="8"/>
      <c r="Q6" s="8"/>
      <c r="R6" s="8"/>
      <c r="S6" s="8"/>
    </row>
    <row r="7" spans="3:19" x14ac:dyDescent="0.35">
      <c r="C7" s="463" t="s">
        <v>458</v>
      </c>
      <c r="D7" s="463"/>
      <c r="E7" s="463"/>
      <c r="F7" s="463"/>
      <c r="G7" s="463"/>
      <c r="H7" s="463"/>
      <c r="I7" s="463"/>
      <c r="J7" s="463"/>
      <c r="K7" s="463"/>
      <c r="L7" s="146"/>
      <c r="M7" s="7"/>
      <c r="N7" s="7"/>
      <c r="O7" s="7"/>
      <c r="P7" s="7"/>
      <c r="Q7" s="7"/>
      <c r="R7" s="7"/>
      <c r="S7" s="7"/>
    </row>
    <row r="8" spans="3:19" x14ac:dyDescent="0.35">
      <c r="C8" s="463"/>
      <c r="D8" s="463"/>
      <c r="E8" s="463"/>
      <c r="F8" s="463"/>
      <c r="G8" s="463"/>
      <c r="H8" s="463"/>
      <c r="I8" s="463"/>
      <c r="J8" s="463"/>
      <c r="K8" s="463"/>
      <c r="L8" s="146"/>
      <c r="M8" s="7"/>
      <c r="N8" s="7"/>
      <c r="O8" s="7"/>
      <c r="P8" s="7"/>
      <c r="Q8" s="7"/>
      <c r="R8" s="7"/>
      <c r="S8" s="7"/>
    </row>
    <row r="9" spans="3:19" ht="16" customHeight="1" x14ac:dyDescent="0.35">
      <c r="C9" s="224" t="s">
        <v>459</v>
      </c>
      <c r="D9" s="224"/>
      <c r="E9" s="224"/>
      <c r="F9" s="224"/>
      <c r="G9" s="224"/>
      <c r="H9" s="224"/>
      <c r="I9" s="224"/>
      <c r="J9" s="224"/>
      <c r="K9" s="224"/>
      <c r="L9" s="224"/>
      <c r="M9" s="224"/>
      <c r="N9" s="224"/>
      <c r="O9" s="224"/>
      <c r="P9" s="224"/>
      <c r="Q9" s="224"/>
      <c r="R9" s="7"/>
      <c r="S9" s="7"/>
    </row>
    <row r="10" spans="3:19" ht="16" customHeight="1" x14ac:dyDescent="0.35">
      <c r="C10" s="224"/>
      <c r="D10" s="224"/>
      <c r="E10" s="224"/>
      <c r="F10" s="224"/>
      <c r="G10" s="224"/>
      <c r="H10" s="224"/>
      <c r="I10" s="224"/>
      <c r="J10" s="224"/>
      <c r="K10" s="224"/>
      <c r="L10" s="224"/>
      <c r="M10" s="224"/>
      <c r="N10" s="224"/>
      <c r="O10" s="224"/>
      <c r="P10" s="224"/>
      <c r="Q10" s="224"/>
      <c r="R10" s="7"/>
      <c r="S10" s="7"/>
    </row>
    <row r="11" spans="3:19" ht="16.5" x14ac:dyDescent="0.35">
      <c r="C11" s="12"/>
      <c r="D11" s="13"/>
      <c r="E11" s="13"/>
      <c r="F11" s="13"/>
      <c r="G11" s="14"/>
      <c r="H11" s="14"/>
      <c r="I11" s="14"/>
      <c r="J11" s="14"/>
      <c r="K11" s="14"/>
      <c r="L11" s="14"/>
      <c r="M11" s="14"/>
      <c r="N11" s="14"/>
      <c r="O11" s="14"/>
      <c r="P11" s="14"/>
      <c r="Q11" s="14"/>
      <c r="R11" s="14"/>
      <c r="S11" s="15"/>
    </row>
    <row r="12" spans="3:19" ht="16" customHeight="1" x14ac:dyDescent="0.35">
      <c r="C12" s="568" t="s">
        <v>460</v>
      </c>
      <c r="D12" s="568"/>
      <c r="E12" s="568"/>
      <c r="F12" s="568"/>
      <c r="G12" s="568"/>
      <c r="H12" s="568"/>
      <c r="I12" s="568"/>
      <c r="J12" s="568"/>
      <c r="K12" s="568"/>
      <c r="L12" s="568"/>
      <c r="M12" s="568"/>
      <c r="N12" s="568"/>
      <c r="O12" s="568"/>
      <c r="P12" s="568"/>
      <c r="Q12" s="568"/>
      <c r="R12" s="568"/>
      <c r="S12" s="24"/>
    </row>
    <row r="13" spans="3:19" ht="16" customHeight="1" x14ac:dyDescent="0.35">
      <c r="C13" s="568"/>
      <c r="D13" s="568"/>
      <c r="E13" s="568"/>
      <c r="F13" s="568"/>
      <c r="G13" s="568"/>
      <c r="H13" s="568"/>
      <c r="I13" s="568"/>
      <c r="J13" s="568"/>
      <c r="K13" s="568"/>
      <c r="L13" s="568"/>
      <c r="M13" s="568"/>
      <c r="N13" s="568"/>
      <c r="O13" s="568"/>
      <c r="P13" s="568"/>
      <c r="Q13" s="568"/>
      <c r="R13" s="568"/>
      <c r="S13" s="24"/>
    </row>
    <row r="14" spans="3:19" ht="16" customHeight="1" x14ac:dyDescent="0.35">
      <c r="C14" s="568"/>
      <c r="D14" s="568"/>
      <c r="E14" s="568"/>
      <c r="F14" s="568"/>
      <c r="G14" s="568"/>
      <c r="H14" s="568"/>
      <c r="I14" s="568"/>
      <c r="J14" s="568"/>
      <c r="K14" s="568"/>
      <c r="L14" s="568"/>
      <c r="M14" s="568"/>
      <c r="N14" s="568"/>
      <c r="O14" s="568"/>
      <c r="P14" s="568"/>
      <c r="Q14" s="568"/>
      <c r="R14" s="568"/>
      <c r="S14" s="24"/>
    </row>
    <row r="15" spans="3:19" ht="16" customHeight="1" x14ac:dyDescent="0.35">
      <c r="C15" s="568"/>
      <c r="D15" s="568"/>
      <c r="E15" s="568"/>
      <c r="F15" s="568"/>
      <c r="G15" s="568"/>
      <c r="H15" s="568"/>
      <c r="I15" s="568"/>
      <c r="J15" s="568"/>
      <c r="K15" s="568"/>
      <c r="L15" s="568"/>
      <c r="M15" s="568"/>
      <c r="N15" s="568"/>
      <c r="O15" s="568"/>
      <c r="P15" s="568"/>
      <c r="Q15" s="568"/>
      <c r="R15" s="568"/>
      <c r="S15" s="24"/>
    </row>
    <row r="16" spans="3:19" ht="16" customHeight="1" x14ac:dyDescent="0.35">
      <c r="C16" s="568"/>
      <c r="D16" s="568"/>
      <c r="E16" s="568"/>
      <c r="F16" s="568"/>
      <c r="G16" s="568"/>
      <c r="H16" s="568"/>
      <c r="I16" s="568"/>
      <c r="J16" s="568"/>
      <c r="K16" s="568"/>
      <c r="L16" s="568"/>
      <c r="M16" s="568"/>
      <c r="N16" s="568"/>
      <c r="O16" s="568"/>
      <c r="P16" s="568"/>
      <c r="Q16" s="568"/>
      <c r="R16" s="568"/>
      <c r="S16" s="24"/>
    </row>
    <row r="17" spans="3:19" ht="16" customHeight="1" x14ac:dyDescent="0.35">
      <c r="C17" s="568"/>
      <c r="D17" s="568"/>
      <c r="E17" s="568"/>
      <c r="F17" s="568"/>
      <c r="G17" s="568"/>
      <c r="H17" s="568"/>
      <c r="I17" s="568"/>
      <c r="J17" s="568"/>
      <c r="K17" s="568"/>
      <c r="L17" s="568"/>
      <c r="M17" s="568"/>
      <c r="N17" s="568"/>
      <c r="O17" s="568"/>
      <c r="P17" s="568"/>
      <c r="Q17" s="568"/>
      <c r="R17" s="568"/>
      <c r="S17" s="24"/>
    </row>
    <row r="18" spans="3:19" ht="16" customHeight="1" x14ac:dyDescent="0.35">
      <c r="C18" s="568"/>
      <c r="D18" s="568"/>
      <c r="E18" s="568"/>
      <c r="F18" s="568"/>
      <c r="G18" s="568"/>
      <c r="H18" s="568"/>
      <c r="I18" s="568"/>
      <c r="J18" s="568"/>
      <c r="K18" s="568"/>
      <c r="L18" s="568"/>
      <c r="M18" s="568"/>
      <c r="N18" s="568"/>
      <c r="O18" s="568"/>
      <c r="P18" s="568"/>
      <c r="Q18" s="568"/>
      <c r="R18" s="568"/>
      <c r="S18" s="24"/>
    </row>
    <row r="19" spans="3:19" ht="16" customHeight="1" x14ac:dyDescent="0.35">
      <c r="C19" s="568"/>
      <c r="D19" s="568"/>
      <c r="E19" s="568"/>
      <c r="F19" s="568"/>
      <c r="G19" s="568"/>
      <c r="H19" s="568"/>
      <c r="I19" s="568"/>
      <c r="J19" s="568"/>
      <c r="K19" s="568"/>
      <c r="L19" s="568"/>
      <c r="M19" s="568"/>
      <c r="N19" s="568"/>
      <c r="O19" s="568"/>
      <c r="P19" s="568"/>
      <c r="Q19" s="568"/>
      <c r="R19" s="568"/>
      <c r="S19" s="24"/>
    </row>
    <row r="20" spans="3:19" ht="16" customHeight="1" x14ac:dyDescent="0.35">
      <c r="C20" s="568"/>
      <c r="D20" s="568"/>
      <c r="E20" s="568"/>
      <c r="F20" s="568"/>
      <c r="G20" s="568"/>
      <c r="H20" s="568"/>
      <c r="I20" s="568"/>
      <c r="J20" s="568"/>
      <c r="K20" s="568"/>
      <c r="L20" s="568"/>
      <c r="M20" s="568"/>
      <c r="N20" s="568"/>
      <c r="O20" s="568"/>
      <c r="P20" s="568"/>
      <c r="Q20" s="568"/>
      <c r="R20" s="568"/>
      <c r="S20" s="24"/>
    </row>
    <row r="21" spans="3:19" ht="16" customHeight="1" x14ac:dyDescent="0.35">
      <c r="C21" s="568"/>
      <c r="D21" s="568"/>
      <c r="E21" s="568"/>
      <c r="F21" s="568"/>
      <c r="G21" s="568"/>
      <c r="H21" s="568"/>
      <c r="I21" s="568"/>
      <c r="J21" s="568"/>
      <c r="K21" s="568"/>
      <c r="L21" s="568"/>
      <c r="M21" s="568"/>
      <c r="N21" s="568"/>
      <c r="O21" s="568"/>
      <c r="P21" s="568"/>
      <c r="Q21" s="568"/>
      <c r="R21" s="568"/>
      <c r="S21" s="24"/>
    </row>
    <row r="22" spans="3:19" ht="16" customHeight="1" x14ac:dyDescent="0.35">
      <c r="C22" s="568"/>
      <c r="D22" s="568"/>
      <c r="E22" s="568"/>
      <c r="F22" s="568"/>
      <c r="G22" s="568"/>
      <c r="H22" s="568"/>
      <c r="I22" s="568"/>
      <c r="J22" s="568"/>
      <c r="K22" s="568"/>
      <c r="L22" s="568"/>
      <c r="M22" s="568"/>
      <c r="N22" s="568"/>
      <c r="O22" s="568"/>
      <c r="P22" s="568"/>
      <c r="Q22" s="568"/>
      <c r="R22" s="568"/>
      <c r="S22" s="24"/>
    </row>
    <row r="23" spans="3:19" ht="16" customHeight="1" x14ac:dyDescent="0.35">
      <c r="C23" s="568" t="s">
        <v>461</v>
      </c>
      <c r="D23" s="568"/>
      <c r="E23" s="568"/>
      <c r="F23" s="568"/>
      <c r="G23" s="568"/>
      <c r="H23" s="568"/>
      <c r="I23" s="568"/>
      <c r="J23" s="568"/>
      <c r="K23" s="568"/>
      <c r="L23" s="568"/>
      <c r="M23" s="568"/>
      <c r="N23" s="568"/>
      <c r="O23" s="568"/>
      <c r="P23" s="568"/>
      <c r="Q23" s="568"/>
      <c r="R23" s="568"/>
      <c r="S23" s="24"/>
    </row>
    <row r="24" spans="3:19" ht="17.149999999999999" customHeight="1" x14ac:dyDescent="0.35">
      <c r="C24" s="568"/>
      <c r="D24" s="568"/>
      <c r="E24" s="568"/>
      <c r="F24" s="568"/>
      <c r="G24" s="568"/>
      <c r="H24" s="568"/>
      <c r="I24" s="568"/>
      <c r="J24" s="568"/>
      <c r="K24" s="568"/>
      <c r="L24" s="568"/>
      <c r="M24" s="568"/>
      <c r="N24" s="568"/>
      <c r="O24" s="568"/>
      <c r="P24" s="568"/>
      <c r="Q24" s="568"/>
      <c r="R24" s="568"/>
      <c r="S24" s="24"/>
    </row>
    <row r="25" spans="3:19" ht="17.149999999999999" customHeight="1" x14ac:dyDescent="0.35">
      <c r="C25" s="568"/>
      <c r="D25" s="568"/>
      <c r="E25" s="568"/>
      <c r="F25" s="568"/>
      <c r="G25" s="568"/>
      <c r="H25" s="568"/>
      <c r="I25" s="568"/>
      <c r="J25" s="568"/>
      <c r="K25" s="568"/>
      <c r="L25" s="568"/>
      <c r="M25" s="568"/>
      <c r="N25" s="568"/>
      <c r="O25" s="568"/>
      <c r="P25" s="568"/>
      <c r="Q25" s="568"/>
      <c r="R25" s="568"/>
      <c r="S25" s="24"/>
    </row>
    <row r="26" spans="3:19" ht="17.149999999999999" customHeight="1" x14ac:dyDescent="0.35">
      <c r="C26" s="568"/>
      <c r="D26" s="568"/>
      <c r="E26" s="568"/>
      <c r="F26" s="568"/>
      <c r="G26" s="568"/>
      <c r="H26" s="568"/>
      <c r="I26" s="568"/>
      <c r="J26" s="568"/>
      <c r="K26" s="568"/>
      <c r="L26" s="568"/>
      <c r="M26" s="568"/>
      <c r="N26" s="568"/>
      <c r="O26" s="568"/>
      <c r="P26" s="568"/>
      <c r="Q26" s="568"/>
      <c r="R26" s="568"/>
      <c r="S26" s="24"/>
    </row>
    <row r="27" spans="3:19" ht="17.149999999999999" customHeight="1" x14ac:dyDescent="0.35">
      <c r="C27" s="568"/>
      <c r="D27" s="568"/>
      <c r="E27" s="568"/>
      <c r="F27" s="568"/>
      <c r="G27" s="568"/>
      <c r="H27" s="568"/>
      <c r="I27" s="568"/>
      <c r="J27" s="568"/>
      <c r="K27" s="568"/>
      <c r="L27" s="568"/>
      <c r="M27" s="568"/>
      <c r="N27" s="568"/>
      <c r="O27" s="568"/>
      <c r="P27" s="568"/>
      <c r="Q27" s="568"/>
      <c r="R27" s="568"/>
      <c r="S27" s="24"/>
    </row>
    <row r="28" spans="3:19" ht="16" customHeight="1" x14ac:dyDescent="0.35">
      <c r="C28" s="136"/>
      <c r="D28" s="136"/>
      <c r="E28" s="136"/>
      <c r="F28" s="136"/>
      <c r="G28" s="136"/>
      <c r="H28" s="136"/>
      <c r="I28" s="136"/>
      <c r="J28" s="136"/>
      <c r="K28" s="136"/>
      <c r="L28" s="136"/>
      <c r="M28" s="136"/>
      <c r="N28" s="136"/>
      <c r="O28" s="136"/>
      <c r="P28" s="136"/>
      <c r="Q28" s="136"/>
      <c r="R28" s="136"/>
      <c r="S28" s="136"/>
    </row>
    <row r="29" spans="3:19" ht="18" customHeight="1" x14ac:dyDescent="0.35">
      <c r="C29" s="566" t="s">
        <v>462</v>
      </c>
      <c r="D29" s="566"/>
      <c r="E29" s="566"/>
      <c r="F29" s="566"/>
      <c r="G29" s="566"/>
      <c r="H29" s="566"/>
      <c r="I29" s="573" t="s">
        <v>463</v>
      </c>
      <c r="J29" s="574"/>
      <c r="K29" s="573">
        <v>2025</v>
      </c>
      <c r="L29" s="574"/>
      <c r="M29" s="136"/>
      <c r="N29" s="583" t="s">
        <v>464</v>
      </c>
      <c r="O29" s="583"/>
      <c r="P29" s="583"/>
      <c r="Q29" s="583"/>
      <c r="R29" s="137"/>
      <c r="S29" s="136"/>
    </row>
    <row r="30" spans="3:19" ht="16" customHeight="1" x14ac:dyDescent="0.35">
      <c r="C30" s="567" t="s">
        <v>465</v>
      </c>
      <c r="D30" s="567"/>
      <c r="E30" s="567"/>
      <c r="F30" s="567"/>
      <c r="G30" s="567"/>
      <c r="H30" s="567"/>
      <c r="I30" s="575">
        <v>11.82</v>
      </c>
      <c r="J30" s="576"/>
      <c r="K30" s="575">
        <v>15.7</v>
      </c>
      <c r="L30" s="576"/>
      <c r="M30" s="136"/>
      <c r="N30" s="583"/>
      <c r="O30" s="583"/>
      <c r="P30" s="583"/>
      <c r="Q30" s="583"/>
      <c r="R30" s="137"/>
      <c r="S30" s="136"/>
    </row>
    <row r="31" spans="3:19" ht="16" customHeight="1" x14ac:dyDescent="0.35">
      <c r="C31" s="563"/>
      <c r="D31" s="563"/>
      <c r="E31" s="563"/>
      <c r="F31" s="563"/>
      <c r="G31" s="563"/>
      <c r="H31" s="563"/>
      <c r="I31" s="577"/>
      <c r="J31" s="578"/>
      <c r="K31" s="577"/>
      <c r="L31" s="578"/>
      <c r="M31" s="136"/>
      <c r="N31" s="584" t="s">
        <v>466</v>
      </c>
      <c r="O31" s="584"/>
      <c r="P31" s="585" t="s">
        <v>467</v>
      </c>
      <c r="Q31" s="585"/>
      <c r="R31" s="136"/>
      <c r="S31" s="136"/>
    </row>
    <row r="32" spans="3:19" ht="16" customHeight="1" x14ac:dyDescent="0.35">
      <c r="C32" s="548" t="s">
        <v>468</v>
      </c>
      <c r="D32" s="548"/>
      <c r="E32" s="548"/>
      <c r="F32" s="548"/>
      <c r="G32" s="548"/>
      <c r="H32" s="548"/>
      <c r="I32" s="579">
        <v>11.81</v>
      </c>
      <c r="J32" s="580"/>
      <c r="K32" s="579">
        <v>15.7</v>
      </c>
      <c r="L32" s="580"/>
      <c r="M32" s="136"/>
      <c r="N32" s="569">
        <v>0</v>
      </c>
      <c r="O32" s="570"/>
      <c r="P32" s="586">
        <v>15.7</v>
      </c>
      <c r="Q32" s="587"/>
      <c r="R32" s="136"/>
      <c r="S32" s="136"/>
    </row>
    <row r="33" spans="3:19" ht="16" customHeight="1" x14ac:dyDescent="0.35">
      <c r="C33" s="564" t="s">
        <v>469</v>
      </c>
      <c r="D33" s="543"/>
      <c r="E33" s="543"/>
      <c r="F33" s="543"/>
      <c r="G33" s="543"/>
      <c r="H33" s="565"/>
      <c r="I33" s="581"/>
      <c r="J33" s="582"/>
      <c r="K33" s="581">
        <v>1.65</v>
      </c>
      <c r="L33" s="582"/>
      <c r="M33" s="136"/>
      <c r="N33" s="590">
        <v>0</v>
      </c>
      <c r="O33" s="591"/>
      <c r="P33" s="606">
        <v>1.65</v>
      </c>
      <c r="Q33" s="606"/>
      <c r="R33" s="136"/>
      <c r="S33" s="136"/>
    </row>
    <row r="34" spans="3:19" ht="16" customHeight="1" x14ac:dyDescent="0.35">
      <c r="C34" s="564" t="s">
        <v>470</v>
      </c>
      <c r="D34" s="543"/>
      <c r="E34" s="543"/>
      <c r="F34" s="543"/>
      <c r="G34" s="543"/>
      <c r="H34" s="565"/>
      <c r="I34" s="581">
        <v>1.81</v>
      </c>
      <c r="J34" s="582"/>
      <c r="K34" s="581">
        <v>2.0499999999999998</v>
      </c>
      <c r="L34" s="582"/>
      <c r="M34" s="136"/>
      <c r="N34" s="590">
        <v>0</v>
      </c>
      <c r="O34" s="591"/>
      <c r="P34" s="609">
        <v>2.0499999999999998</v>
      </c>
      <c r="Q34" s="610"/>
      <c r="R34" s="136"/>
      <c r="S34" s="136"/>
    </row>
    <row r="35" spans="3:19" ht="16" customHeight="1" x14ac:dyDescent="0.35">
      <c r="C35" s="564" t="s">
        <v>471</v>
      </c>
      <c r="D35" s="543"/>
      <c r="E35" s="543"/>
      <c r="F35" s="543"/>
      <c r="G35" s="543"/>
      <c r="H35" s="565"/>
      <c r="I35" s="588">
        <v>10</v>
      </c>
      <c r="J35" s="589"/>
      <c r="K35" s="588">
        <v>12</v>
      </c>
      <c r="L35" s="589"/>
      <c r="M35" s="138"/>
      <c r="N35" s="590">
        <v>0</v>
      </c>
      <c r="O35" s="591"/>
      <c r="P35" s="609">
        <v>12</v>
      </c>
      <c r="Q35" s="610"/>
      <c r="R35" s="136"/>
      <c r="S35" s="136"/>
    </row>
    <row r="36" spans="3:19" ht="16" customHeight="1" x14ac:dyDescent="0.35">
      <c r="C36" s="548" t="s">
        <v>472</v>
      </c>
      <c r="D36" s="548"/>
      <c r="E36" s="548"/>
      <c r="F36" s="548"/>
      <c r="G36" s="548"/>
      <c r="H36" s="548"/>
      <c r="I36" s="579">
        <v>9.9000000000000008E-3</v>
      </c>
      <c r="J36" s="580"/>
      <c r="K36" s="579" t="s">
        <v>473</v>
      </c>
      <c r="L36" s="580"/>
      <c r="M36" s="138"/>
      <c r="N36" s="569">
        <v>0</v>
      </c>
      <c r="O36" s="570"/>
      <c r="P36" s="571" t="s">
        <v>473</v>
      </c>
      <c r="Q36" s="572"/>
      <c r="R36" s="136"/>
      <c r="S36" s="136"/>
    </row>
    <row r="37" spans="3:19" ht="16" customHeight="1" x14ac:dyDescent="0.35">
      <c r="C37" s="556" t="s">
        <v>474</v>
      </c>
      <c r="D37" s="556"/>
      <c r="E37" s="556"/>
      <c r="F37" s="556"/>
      <c r="G37" s="556"/>
      <c r="H37" s="556"/>
      <c r="I37" s="581">
        <v>9.9000000000000008E-3</v>
      </c>
      <c r="J37" s="582"/>
      <c r="K37" s="581" t="s">
        <v>473</v>
      </c>
      <c r="L37" s="582"/>
      <c r="M37" s="138"/>
      <c r="N37" s="590">
        <v>0</v>
      </c>
      <c r="O37" s="591"/>
      <c r="P37" s="590" t="s">
        <v>473</v>
      </c>
      <c r="Q37" s="591"/>
      <c r="R37" s="136"/>
      <c r="S37" s="136"/>
    </row>
    <row r="38" spans="3:19" ht="16" customHeight="1" x14ac:dyDescent="0.35">
      <c r="C38" s="563"/>
      <c r="D38" s="563"/>
      <c r="E38" s="563"/>
      <c r="F38" s="563"/>
      <c r="G38" s="563"/>
      <c r="H38" s="563"/>
      <c r="I38" s="156"/>
      <c r="J38" s="156"/>
      <c r="K38" s="156"/>
      <c r="L38" s="156"/>
      <c r="M38" s="138"/>
      <c r="N38" s="592"/>
      <c r="O38" s="593"/>
      <c r="P38" s="158"/>
      <c r="Q38" s="158"/>
      <c r="R38" s="136"/>
      <c r="S38" s="136"/>
    </row>
    <row r="39" spans="3:19" ht="16" customHeight="1" x14ac:dyDescent="0.35">
      <c r="C39" s="594" t="s">
        <v>475</v>
      </c>
      <c r="D39" s="594"/>
      <c r="E39" s="594"/>
      <c r="F39" s="594"/>
      <c r="G39" s="594"/>
      <c r="H39" s="594"/>
      <c r="I39" s="595">
        <v>10535.87</v>
      </c>
      <c r="J39" s="596"/>
      <c r="K39" s="595">
        <v>13355.57</v>
      </c>
      <c r="L39" s="596"/>
      <c r="M39" s="138"/>
      <c r="N39" s="592"/>
      <c r="O39" s="593"/>
      <c r="P39" s="592"/>
      <c r="Q39" s="593"/>
      <c r="R39" s="136"/>
      <c r="S39" s="136"/>
    </row>
    <row r="40" spans="3:19" ht="16" customHeight="1" x14ac:dyDescent="0.35">
      <c r="C40" s="563"/>
      <c r="D40" s="563"/>
      <c r="E40" s="563"/>
      <c r="F40" s="563"/>
      <c r="G40" s="563"/>
      <c r="H40" s="563"/>
      <c r="I40" s="156"/>
      <c r="J40" s="156"/>
      <c r="K40" s="156"/>
      <c r="L40" s="156"/>
      <c r="M40" s="138"/>
      <c r="N40" s="592"/>
      <c r="O40" s="593"/>
      <c r="P40" s="159"/>
      <c r="Q40" s="159"/>
      <c r="R40" s="136"/>
      <c r="S40" s="136"/>
    </row>
    <row r="41" spans="3:19" ht="16" customHeight="1" x14ac:dyDescent="0.35">
      <c r="C41" s="548" t="s">
        <v>468</v>
      </c>
      <c r="D41" s="548"/>
      <c r="E41" s="548"/>
      <c r="F41" s="548"/>
      <c r="G41" s="548"/>
      <c r="H41" s="548"/>
      <c r="I41" s="597">
        <v>9124.9</v>
      </c>
      <c r="J41" s="598"/>
      <c r="K41" s="597">
        <v>12739.83</v>
      </c>
      <c r="L41" s="598"/>
      <c r="M41" s="138"/>
      <c r="N41" s="569">
        <v>0</v>
      </c>
      <c r="O41" s="570"/>
      <c r="P41" s="615">
        <v>12739.83</v>
      </c>
      <c r="Q41" s="616"/>
      <c r="R41" s="139"/>
      <c r="S41" s="136"/>
    </row>
    <row r="42" spans="3:19" ht="16" customHeight="1" x14ac:dyDescent="0.35">
      <c r="C42" s="556" t="s">
        <v>470</v>
      </c>
      <c r="D42" s="556"/>
      <c r="E42" s="556"/>
      <c r="F42" s="556"/>
      <c r="G42" s="556"/>
      <c r="H42" s="556"/>
      <c r="I42" s="599">
        <v>12.713200000000001</v>
      </c>
      <c r="J42" s="600"/>
      <c r="K42" s="599" t="s">
        <v>476</v>
      </c>
      <c r="L42" s="600"/>
      <c r="M42" s="138"/>
      <c r="N42" s="590">
        <v>0</v>
      </c>
      <c r="O42" s="591"/>
      <c r="P42" s="606">
        <v>5.63</v>
      </c>
      <c r="Q42" s="606"/>
      <c r="R42" s="136"/>
      <c r="S42" s="136"/>
    </row>
    <row r="43" spans="3:19" ht="16" customHeight="1" x14ac:dyDescent="0.35">
      <c r="C43" s="556" t="s">
        <v>477</v>
      </c>
      <c r="D43" s="556"/>
      <c r="E43" s="556"/>
      <c r="F43" s="556"/>
      <c r="G43" s="556"/>
      <c r="H43" s="556"/>
      <c r="I43" s="607">
        <v>9112.19</v>
      </c>
      <c r="J43" s="608"/>
      <c r="K43" s="607">
        <v>12734.2</v>
      </c>
      <c r="L43" s="608"/>
      <c r="M43" s="138"/>
      <c r="N43" s="590">
        <v>0</v>
      </c>
      <c r="O43" s="591"/>
      <c r="P43" s="611">
        <v>12734.2</v>
      </c>
      <c r="Q43" s="612"/>
      <c r="R43" s="157"/>
      <c r="S43" s="136"/>
    </row>
    <row r="44" spans="3:19" ht="16" customHeight="1" x14ac:dyDescent="0.35">
      <c r="C44" s="548" t="s">
        <v>472</v>
      </c>
      <c r="D44" s="548"/>
      <c r="E44" s="548"/>
      <c r="F44" s="548"/>
      <c r="G44" s="548"/>
      <c r="H44" s="548"/>
      <c r="I44" s="597">
        <v>1411</v>
      </c>
      <c r="J44" s="598"/>
      <c r="K44" s="597">
        <v>615.74</v>
      </c>
      <c r="L44" s="598"/>
      <c r="M44" s="138"/>
      <c r="N44" s="569">
        <v>0</v>
      </c>
      <c r="O44" s="570"/>
      <c r="P44" s="613">
        <v>615.74</v>
      </c>
      <c r="Q44" s="614"/>
      <c r="R44" s="157"/>
      <c r="S44" s="136"/>
    </row>
    <row r="45" spans="3:19" ht="16" customHeight="1" x14ac:dyDescent="0.35">
      <c r="C45" s="556" t="s">
        <v>478</v>
      </c>
      <c r="D45" s="556"/>
      <c r="E45" s="556"/>
      <c r="F45" s="556"/>
      <c r="G45" s="556"/>
      <c r="H45" s="556"/>
      <c r="I45" s="595">
        <v>1411</v>
      </c>
      <c r="J45" s="596"/>
      <c r="K45" s="595">
        <v>581.95000000000005</v>
      </c>
      <c r="L45" s="596"/>
      <c r="M45" s="138"/>
      <c r="N45" s="590">
        <v>0</v>
      </c>
      <c r="O45" s="591"/>
      <c r="P45" s="604">
        <v>581.95000000000005</v>
      </c>
      <c r="Q45" s="617"/>
      <c r="R45" s="160"/>
      <c r="S45" s="136"/>
    </row>
    <row r="46" spans="3:19" ht="16" customHeight="1" x14ac:dyDescent="0.35">
      <c r="C46" s="556" t="s">
        <v>479</v>
      </c>
      <c r="D46" s="556"/>
      <c r="E46" s="556"/>
      <c r="F46" s="556"/>
      <c r="G46" s="556"/>
      <c r="H46" s="556"/>
      <c r="I46" s="599" t="s">
        <v>473</v>
      </c>
      <c r="J46" s="600"/>
      <c r="K46" s="599" t="s">
        <v>473</v>
      </c>
      <c r="L46" s="600"/>
      <c r="M46" s="138"/>
      <c r="N46" s="590">
        <v>0</v>
      </c>
      <c r="O46" s="591"/>
      <c r="P46" s="590" t="s">
        <v>473</v>
      </c>
      <c r="Q46" s="591"/>
      <c r="R46" s="157"/>
      <c r="S46" s="136"/>
    </row>
    <row r="47" spans="3:19" ht="16" customHeight="1" x14ac:dyDescent="0.35">
      <c r="C47" s="556" t="s">
        <v>474</v>
      </c>
      <c r="D47" s="556"/>
      <c r="E47" s="556"/>
      <c r="F47" s="556"/>
      <c r="G47" s="556"/>
      <c r="H47" s="556"/>
      <c r="I47" s="602">
        <v>0.6</v>
      </c>
      <c r="J47" s="603"/>
      <c r="K47" s="602">
        <v>5.61</v>
      </c>
      <c r="L47" s="603"/>
      <c r="M47" s="138"/>
      <c r="N47" s="590">
        <v>0</v>
      </c>
      <c r="O47" s="591"/>
      <c r="P47" s="604">
        <v>5.61</v>
      </c>
      <c r="Q47" s="605"/>
      <c r="R47" s="136"/>
      <c r="S47" s="136"/>
    </row>
    <row r="48" spans="3:19" ht="16" customHeight="1" x14ac:dyDescent="0.35">
      <c r="C48" s="556" t="s">
        <v>480</v>
      </c>
      <c r="D48" s="556"/>
      <c r="E48" s="556"/>
      <c r="F48" s="556"/>
      <c r="G48" s="556"/>
      <c r="H48" s="556"/>
      <c r="I48" s="602" t="s">
        <v>473</v>
      </c>
      <c r="J48" s="603"/>
      <c r="K48" s="602">
        <v>28.18</v>
      </c>
      <c r="L48" s="603"/>
      <c r="M48" s="24"/>
      <c r="N48" s="590">
        <v>0</v>
      </c>
      <c r="O48" s="591"/>
      <c r="P48" s="606">
        <v>28.18</v>
      </c>
      <c r="Q48" s="606"/>
      <c r="R48" s="4"/>
      <c r="S48" s="24"/>
    </row>
    <row r="49" spans="3:19" ht="16" customHeight="1" x14ac:dyDescent="0.35">
      <c r="C49" s="24"/>
      <c r="D49" s="24"/>
      <c r="E49" s="24"/>
      <c r="F49" s="24"/>
      <c r="G49" s="24"/>
      <c r="H49" s="24"/>
      <c r="I49" s="24"/>
      <c r="J49" s="24"/>
      <c r="K49" s="24"/>
      <c r="L49" s="24"/>
      <c r="M49" s="24"/>
      <c r="N49" s="24"/>
      <c r="O49" s="24"/>
      <c r="P49" s="24"/>
      <c r="Q49" s="24"/>
      <c r="R49" s="24"/>
      <c r="S49" s="24"/>
    </row>
    <row r="50" spans="3:19" ht="16" customHeight="1" x14ac:dyDescent="0.35">
      <c r="C50" s="601"/>
      <c r="D50" s="601"/>
      <c r="E50" s="601"/>
      <c r="F50" s="601"/>
      <c r="G50" s="601"/>
      <c r="H50" s="601"/>
      <c r="I50" s="601"/>
      <c r="J50" s="601"/>
      <c r="K50" s="601"/>
      <c r="L50" s="601"/>
      <c r="M50" s="601"/>
      <c r="N50" s="601"/>
      <c r="O50" s="601"/>
      <c r="P50" s="601"/>
      <c r="Q50" s="601"/>
      <c r="R50" s="601"/>
      <c r="S50" s="601"/>
    </row>
    <row r="51" spans="3:19" ht="16" customHeight="1" x14ac:dyDescent="0.35">
      <c r="C51" s="601"/>
      <c r="D51" s="601"/>
      <c r="E51" s="601"/>
      <c r="F51" s="601"/>
      <c r="G51" s="601"/>
      <c r="H51" s="601"/>
      <c r="I51" s="601"/>
      <c r="J51" s="601"/>
      <c r="K51" s="601"/>
      <c r="L51" s="601"/>
      <c r="M51" s="601"/>
      <c r="N51" s="601"/>
      <c r="O51" s="601"/>
      <c r="P51" s="601"/>
      <c r="Q51" s="601"/>
      <c r="R51" s="601"/>
      <c r="S51" s="601"/>
    </row>
    <row r="52" spans="3:19" ht="16" customHeight="1" x14ac:dyDescent="0.35">
      <c r="C52" s="24"/>
      <c r="D52" s="24"/>
      <c r="E52" s="24"/>
      <c r="F52" s="24"/>
      <c r="G52" s="24"/>
      <c r="H52" s="24"/>
      <c r="I52" s="24"/>
      <c r="J52" s="24"/>
      <c r="K52" s="24"/>
      <c r="L52" s="24"/>
      <c r="M52" s="24"/>
      <c r="N52" s="24"/>
      <c r="O52" s="24"/>
      <c r="P52" s="24"/>
      <c r="Q52" s="24"/>
      <c r="R52" s="24"/>
      <c r="S52" s="24"/>
    </row>
    <row r="53" spans="3:19" ht="16" customHeight="1" x14ac:dyDescent="0.35">
      <c r="C53" s="24"/>
      <c r="D53" s="24"/>
      <c r="E53" s="24"/>
      <c r="F53" s="24"/>
      <c r="G53" s="24"/>
      <c r="H53" s="24"/>
      <c r="I53" s="24"/>
      <c r="J53" s="24"/>
      <c r="K53" s="24"/>
      <c r="L53" s="24"/>
      <c r="M53" s="24"/>
      <c r="N53" s="24"/>
      <c r="O53" s="24"/>
      <c r="P53" s="24"/>
      <c r="Q53" s="24"/>
      <c r="R53" s="24"/>
      <c r="S53" s="24"/>
    </row>
    <row r="54" spans="3:19" ht="16" customHeight="1" x14ac:dyDescent="0.35">
      <c r="C54" s="24"/>
      <c r="D54" s="24"/>
      <c r="E54" s="24"/>
      <c r="F54" s="24"/>
      <c r="G54" s="24"/>
      <c r="H54" s="24"/>
      <c r="I54" s="24"/>
      <c r="J54" s="24"/>
      <c r="K54" s="24"/>
      <c r="L54" s="24"/>
      <c r="M54" s="24"/>
      <c r="N54" s="24"/>
      <c r="O54" s="24"/>
      <c r="P54" s="24"/>
      <c r="Q54" s="24"/>
      <c r="R54" s="24"/>
      <c r="S54" s="24"/>
    </row>
    <row r="55" spans="3:19" ht="16" customHeight="1" x14ac:dyDescent="0.35">
      <c r="C55" s="24"/>
      <c r="D55" s="24"/>
      <c r="E55" s="24"/>
      <c r="F55" s="24"/>
      <c r="G55" s="24"/>
      <c r="H55" s="24"/>
      <c r="I55" s="24"/>
      <c r="J55" s="24"/>
      <c r="K55" s="24"/>
      <c r="L55" s="24"/>
      <c r="M55" s="24"/>
      <c r="N55" s="24"/>
      <c r="O55" s="24"/>
      <c r="P55" s="24"/>
      <c r="Q55" s="24"/>
      <c r="R55" s="24"/>
      <c r="S55" s="24"/>
    </row>
    <row r="56" spans="3:19" ht="16" customHeight="1" x14ac:dyDescent="0.35">
      <c r="C56" s="24"/>
      <c r="D56" s="24"/>
      <c r="E56" s="24"/>
      <c r="F56" s="24"/>
      <c r="G56" s="24"/>
      <c r="H56" s="24"/>
      <c r="I56" s="24"/>
      <c r="J56" s="24"/>
      <c r="K56" s="24"/>
      <c r="L56" s="24"/>
      <c r="M56" s="24"/>
      <c r="N56" s="24"/>
      <c r="O56" s="24"/>
      <c r="P56" s="24"/>
      <c r="Q56" s="24"/>
      <c r="R56" s="24"/>
      <c r="S56" s="24"/>
    </row>
    <row r="57" spans="3:19" ht="16" customHeight="1" x14ac:dyDescent="0.35">
      <c r="C57" s="24"/>
      <c r="D57" s="24"/>
      <c r="E57" s="24"/>
      <c r="F57" s="24"/>
      <c r="G57" s="24"/>
      <c r="H57" s="24"/>
      <c r="I57" s="24"/>
      <c r="J57" s="24"/>
      <c r="K57" s="24"/>
      <c r="L57" s="24"/>
      <c r="M57" s="24"/>
      <c r="N57" s="24"/>
      <c r="O57" s="24"/>
      <c r="P57" s="24"/>
      <c r="Q57" s="24"/>
      <c r="R57" s="24"/>
      <c r="S57" s="24"/>
    </row>
    <row r="58" spans="3:19" ht="16" customHeight="1" x14ac:dyDescent="0.35">
      <c r="C58" s="24"/>
      <c r="D58" s="24"/>
      <c r="E58" s="24"/>
      <c r="F58" s="24"/>
      <c r="G58" s="24"/>
      <c r="H58" s="24"/>
      <c r="I58" s="24"/>
      <c r="J58" s="24"/>
      <c r="K58" s="24"/>
      <c r="L58" s="24"/>
      <c r="M58" s="24"/>
      <c r="N58" s="24"/>
      <c r="O58" s="24"/>
      <c r="P58" s="24"/>
      <c r="Q58" s="24"/>
      <c r="R58" s="24"/>
      <c r="S58" s="24"/>
    </row>
    <row r="59" spans="3:19" ht="16" customHeight="1" x14ac:dyDescent="0.35">
      <c r="C59" s="24"/>
      <c r="D59" s="24"/>
      <c r="E59" s="24"/>
      <c r="F59" s="24"/>
      <c r="G59" s="24"/>
      <c r="H59" s="24"/>
      <c r="I59" s="24"/>
      <c r="J59" s="24"/>
      <c r="K59" s="24"/>
      <c r="L59" s="24"/>
      <c r="M59" s="24"/>
      <c r="N59" s="24"/>
      <c r="O59" s="24"/>
      <c r="P59" s="24"/>
      <c r="Q59" s="24"/>
      <c r="R59" s="24"/>
      <c r="S59" s="24"/>
    </row>
    <row r="60" spans="3:19" ht="16" customHeight="1" x14ac:dyDescent="0.35">
      <c r="C60" s="24"/>
      <c r="D60" s="24"/>
      <c r="E60" s="24"/>
      <c r="F60" s="24"/>
      <c r="G60" s="24"/>
      <c r="H60" s="24"/>
      <c r="I60" s="24"/>
      <c r="J60" s="24"/>
      <c r="K60" s="24"/>
      <c r="L60" s="24"/>
      <c r="M60" s="24"/>
      <c r="N60" s="24"/>
      <c r="O60" s="24"/>
      <c r="P60" s="24"/>
      <c r="Q60" s="24"/>
      <c r="R60" s="24"/>
      <c r="S60" s="24"/>
    </row>
    <row r="61" spans="3:19" ht="16" customHeight="1" x14ac:dyDescent="0.35">
      <c r="C61" s="24"/>
      <c r="D61" s="24"/>
      <c r="E61" s="24"/>
      <c r="F61" s="24"/>
      <c r="G61" s="24"/>
      <c r="H61" s="24"/>
      <c r="I61" s="24"/>
      <c r="J61" s="24"/>
      <c r="K61" s="24"/>
      <c r="L61" s="24"/>
      <c r="M61" s="24"/>
      <c r="N61" s="24"/>
      <c r="O61" s="24"/>
      <c r="P61" s="24"/>
      <c r="Q61" s="24"/>
      <c r="R61" s="24"/>
      <c r="S61" s="24"/>
    </row>
    <row r="62" spans="3:19" ht="16" customHeight="1" x14ac:dyDescent="0.35">
      <c r="C62" s="24"/>
      <c r="D62" s="24"/>
      <c r="E62" s="24"/>
      <c r="F62" s="24"/>
      <c r="G62" s="24"/>
      <c r="H62" s="24"/>
      <c r="I62" s="24"/>
      <c r="J62" s="24"/>
      <c r="K62" s="24"/>
      <c r="L62" s="24"/>
      <c r="M62" s="24"/>
      <c r="N62" s="24"/>
      <c r="O62" s="24"/>
      <c r="P62" s="24"/>
      <c r="Q62" s="24"/>
      <c r="R62" s="24"/>
      <c r="S62" s="24"/>
    </row>
    <row r="63" spans="3:19" ht="16" customHeight="1" x14ac:dyDescent="0.35">
      <c r="C63" s="24"/>
      <c r="D63" s="24"/>
      <c r="E63" s="24"/>
      <c r="F63" s="24"/>
      <c r="G63" s="24"/>
      <c r="H63" s="24"/>
      <c r="I63" s="24"/>
      <c r="J63" s="24"/>
      <c r="K63" s="24"/>
      <c r="L63" s="24"/>
      <c r="M63" s="24"/>
      <c r="N63" s="24"/>
      <c r="O63" s="24"/>
      <c r="P63" s="24"/>
      <c r="Q63" s="24"/>
      <c r="R63" s="24"/>
      <c r="S63" s="24"/>
    </row>
    <row r="64" spans="3:19" ht="16" customHeight="1" x14ac:dyDescent="0.35">
      <c r="C64" s="24"/>
      <c r="D64" s="24"/>
      <c r="E64" s="24"/>
      <c r="F64" s="24"/>
      <c r="G64" s="24"/>
      <c r="H64" s="24"/>
      <c r="I64" s="24"/>
      <c r="J64" s="24"/>
      <c r="K64" s="24"/>
      <c r="L64" s="24"/>
      <c r="M64" s="24"/>
      <c r="N64" s="24"/>
      <c r="O64" s="24"/>
      <c r="P64" s="24"/>
      <c r="Q64" s="24"/>
      <c r="R64" s="24"/>
      <c r="S64" s="24"/>
    </row>
    <row r="65" spans="3:19" ht="16" customHeight="1" x14ac:dyDescent="0.35">
      <c r="C65" s="24"/>
      <c r="D65" s="24"/>
      <c r="E65" s="24"/>
      <c r="F65" s="24"/>
      <c r="G65" s="24"/>
      <c r="H65" s="24"/>
      <c r="I65" s="24"/>
      <c r="J65" s="24"/>
      <c r="K65" s="24"/>
      <c r="L65" s="24"/>
      <c r="M65" s="24"/>
      <c r="N65" s="24"/>
      <c r="O65" s="24"/>
      <c r="P65" s="24"/>
      <c r="Q65" s="24"/>
      <c r="R65" s="24"/>
      <c r="S65" s="24"/>
    </row>
    <row r="66" spans="3:19" ht="16" customHeight="1" x14ac:dyDescent="0.35">
      <c r="C66" s="24"/>
      <c r="D66" s="24"/>
      <c r="E66" s="24"/>
      <c r="F66" s="24"/>
      <c r="G66" s="24"/>
      <c r="H66" s="24"/>
      <c r="I66" s="24"/>
      <c r="J66" s="24"/>
      <c r="K66" s="24"/>
      <c r="L66" s="24"/>
      <c r="M66" s="24"/>
      <c r="N66" s="24"/>
      <c r="O66" s="24"/>
      <c r="P66" s="24"/>
      <c r="Q66" s="24"/>
      <c r="R66" s="24"/>
      <c r="S66" s="24"/>
    </row>
    <row r="67" spans="3:19" ht="16" customHeight="1" x14ac:dyDescent="0.35">
      <c r="C67" s="24"/>
      <c r="D67" s="24"/>
      <c r="E67" s="24"/>
      <c r="F67" s="24"/>
      <c r="G67" s="24"/>
      <c r="H67" s="24"/>
      <c r="I67" s="24"/>
      <c r="J67" s="24"/>
      <c r="K67" s="24"/>
      <c r="L67" s="24"/>
      <c r="M67" s="24"/>
      <c r="N67" s="24"/>
      <c r="O67" s="24"/>
      <c r="P67" s="24"/>
      <c r="Q67" s="24"/>
      <c r="R67" s="24"/>
      <c r="S67" s="24"/>
    </row>
    <row r="68" spans="3:19" ht="16" customHeight="1" x14ac:dyDescent="0.35">
      <c r="C68" s="24"/>
      <c r="D68" s="24"/>
      <c r="E68" s="24"/>
      <c r="F68" s="24"/>
      <c r="G68" s="24"/>
      <c r="H68" s="24"/>
      <c r="I68" s="24"/>
      <c r="J68" s="24"/>
      <c r="K68" s="24"/>
      <c r="L68" s="24"/>
      <c r="M68" s="24"/>
      <c r="N68" s="24"/>
      <c r="O68" s="24"/>
      <c r="P68" s="24"/>
      <c r="Q68" s="24"/>
      <c r="R68" s="24"/>
      <c r="S68" s="24"/>
    </row>
    <row r="69" spans="3:19" ht="16" customHeight="1" x14ac:dyDescent="0.35">
      <c r="C69" s="24"/>
      <c r="D69" s="24"/>
      <c r="E69" s="24"/>
      <c r="F69" s="24"/>
      <c r="G69" s="24"/>
      <c r="H69" s="24"/>
      <c r="I69" s="24"/>
      <c r="J69" s="24"/>
      <c r="K69" s="24"/>
      <c r="L69" s="24"/>
      <c r="M69" s="24"/>
      <c r="N69" s="24"/>
      <c r="O69" s="24"/>
      <c r="P69" s="24"/>
      <c r="Q69" s="24"/>
      <c r="R69" s="24"/>
      <c r="S69" s="24"/>
    </row>
    <row r="70" spans="3:19" ht="16" customHeight="1" x14ac:dyDescent="0.35">
      <c r="C70" s="24"/>
      <c r="D70" s="24"/>
      <c r="E70" s="24"/>
      <c r="F70" s="24"/>
      <c r="G70" s="24"/>
      <c r="H70" s="24"/>
      <c r="I70" s="24"/>
      <c r="J70" s="24"/>
      <c r="K70" s="24"/>
      <c r="L70" s="24"/>
      <c r="M70" s="24"/>
      <c r="N70" s="24"/>
      <c r="O70" s="24"/>
      <c r="P70" s="24"/>
      <c r="Q70" s="24"/>
      <c r="R70" s="24"/>
      <c r="S70" s="24"/>
    </row>
    <row r="71" spans="3:19" ht="16" customHeight="1" x14ac:dyDescent="0.35">
      <c r="C71" s="24"/>
      <c r="D71" s="24"/>
      <c r="E71" s="24"/>
      <c r="F71" s="24"/>
      <c r="G71" s="24"/>
      <c r="H71" s="24"/>
      <c r="I71" s="24"/>
      <c r="J71" s="24"/>
      <c r="K71" s="24"/>
      <c r="L71" s="24"/>
      <c r="M71" s="24"/>
      <c r="N71" s="24"/>
      <c r="O71" s="24"/>
      <c r="P71" s="24"/>
      <c r="Q71" s="24"/>
      <c r="R71" s="24"/>
      <c r="S71" s="24"/>
    </row>
    <row r="72" spans="3:19" ht="16" customHeight="1" x14ac:dyDescent="0.35">
      <c r="C72" s="24"/>
      <c r="D72" s="24"/>
      <c r="E72" s="24"/>
      <c r="F72" s="24"/>
      <c r="G72" s="24"/>
      <c r="H72" s="24"/>
      <c r="I72" s="24"/>
      <c r="J72" s="24"/>
      <c r="K72" s="24"/>
      <c r="L72" s="24"/>
      <c r="M72" s="24"/>
      <c r="N72" s="24"/>
      <c r="O72" s="24"/>
      <c r="P72" s="24"/>
      <c r="Q72" s="24"/>
      <c r="R72" s="24"/>
      <c r="S72" s="24"/>
    </row>
    <row r="73" spans="3:19" ht="16" customHeight="1" x14ac:dyDescent="0.35">
      <c r="C73" s="24"/>
      <c r="D73" s="24"/>
      <c r="E73" s="24"/>
      <c r="F73" s="24"/>
      <c r="G73" s="24"/>
      <c r="H73" s="24"/>
      <c r="I73" s="24"/>
      <c r="J73" s="24"/>
      <c r="K73" s="24"/>
      <c r="L73" s="24"/>
      <c r="M73" s="24"/>
      <c r="N73" s="24"/>
      <c r="O73" s="24"/>
      <c r="P73" s="24"/>
      <c r="Q73" s="24"/>
      <c r="R73" s="24"/>
      <c r="S73" s="24"/>
    </row>
    <row r="74" spans="3:19" ht="16" customHeight="1" x14ac:dyDescent="0.35">
      <c r="C74" s="24"/>
      <c r="D74" s="24"/>
      <c r="E74" s="24"/>
      <c r="F74" s="24"/>
      <c r="G74" s="24"/>
      <c r="H74" s="24"/>
      <c r="I74" s="24"/>
      <c r="J74" s="24"/>
      <c r="K74" s="24"/>
      <c r="L74" s="24"/>
      <c r="M74" s="24"/>
      <c r="N74" s="24"/>
      <c r="O74" s="24"/>
      <c r="P74" s="24"/>
      <c r="Q74" s="24"/>
      <c r="R74" s="24"/>
      <c r="S74" s="24"/>
    </row>
    <row r="75" spans="3:19" ht="16" customHeight="1" x14ac:dyDescent="0.35">
      <c r="C75" s="24"/>
      <c r="D75" s="24"/>
      <c r="E75" s="24"/>
      <c r="F75" s="24"/>
      <c r="G75" s="24"/>
      <c r="H75" s="24"/>
      <c r="I75" s="24"/>
      <c r="J75" s="24"/>
      <c r="K75" s="24"/>
      <c r="L75" s="24"/>
      <c r="M75" s="24"/>
      <c r="N75" s="24"/>
      <c r="O75" s="24"/>
      <c r="P75" s="24"/>
      <c r="Q75" s="24"/>
      <c r="R75" s="24"/>
      <c r="S75" s="24"/>
    </row>
    <row r="76" spans="3:19" ht="16" customHeight="1" x14ac:dyDescent="0.35">
      <c r="C76" s="24"/>
      <c r="D76" s="24"/>
      <c r="E76" s="24"/>
      <c r="F76" s="24"/>
      <c r="G76" s="24"/>
      <c r="H76" s="24"/>
      <c r="I76" s="24"/>
      <c r="J76" s="24"/>
      <c r="K76" s="24"/>
      <c r="L76" s="24"/>
      <c r="M76" s="24"/>
      <c r="N76" s="24"/>
      <c r="O76" s="24"/>
      <c r="P76" s="24"/>
      <c r="Q76" s="24"/>
      <c r="R76" s="24"/>
      <c r="S76" s="24"/>
    </row>
    <row r="77" spans="3:19" ht="16" customHeight="1" x14ac:dyDescent="0.35">
      <c r="C77" s="24"/>
      <c r="D77" s="24"/>
      <c r="E77" s="24"/>
      <c r="F77" s="24"/>
      <c r="G77" s="24"/>
      <c r="H77" s="24"/>
      <c r="I77" s="24"/>
      <c r="J77" s="24"/>
      <c r="K77" s="24"/>
      <c r="L77" s="24"/>
      <c r="M77" s="24"/>
      <c r="N77" s="24"/>
      <c r="O77" s="24"/>
      <c r="P77" s="24"/>
      <c r="Q77" s="24"/>
      <c r="R77" s="24"/>
      <c r="S77" s="24"/>
    </row>
    <row r="78" spans="3:19" ht="16" customHeight="1" x14ac:dyDescent="0.35">
      <c r="C78" s="24"/>
      <c r="D78" s="24"/>
      <c r="E78" s="24"/>
      <c r="F78" s="24"/>
      <c r="G78" s="24"/>
      <c r="H78" s="24"/>
      <c r="I78" s="24"/>
      <c r="J78" s="24"/>
      <c r="K78" s="24"/>
      <c r="L78" s="24"/>
      <c r="M78" s="24"/>
      <c r="N78" s="24"/>
      <c r="O78" s="24"/>
      <c r="P78" s="24"/>
      <c r="Q78" s="24"/>
      <c r="R78" s="24"/>
      <c r="S78" s="24"/>
    </row>
    <row r="79" spans="3:19" ht="16" customHeight="1" x14ac:dyDescent="0.35">
      <c r="C79" s="24"/>
      <c r="D79" s="24"/>
      <c r="E79" s="24"/>
      <c r="F79" s="24"/>
      <c r="G79" s="24"/>
      <c r="H79" s="24"/>
      <c r="I79" s="24"/>
      <c r="J79" s="24"/>
      <c r="K79" s="24"/>
      <c r="L79" s="24"/>
      <c r="M79" s="24"/>
      <c r="N79" s="24"/>
      <c r="O79" s="24"/>
      <c r="P79" s="24"/>
      <c r="Q79" s="24"/>
      <c r="R79" s="24"/>
      <c r="S79" s="24"/>
    </row>
    <row r="80" spans="3:19" ht="16" customHeight="1" x14ac:dyDescent="0.35">
      <c r="C80" s="24"/>
      <c r="D80" s="24"/>
      <c r="E80" s="24"/>
      <c r="F80" s="24"/>
      <c r="G80" s="24"/>
      <c r="H80" s="24"/>
      <c r="I80" s="24"/>
      <c r="J80" s="24"/>
      <c r="K80" s="24"/>
      <c r="L80" s="24"/>
      <c r="M80" s="24"/>
      <c r="N80" s="24"/>
      <c r="O80" s="24"/>
      <c r="P80" s="24"/>
      <c r="Q80" s="24"/>
      <c r="R80" s="24"/>
      <c r="S80" s="24"/>
    </row>
    <row r="81" spans="3:19" ht="16" customHeight="1" x14ac:dyDescent="0.35">
      <c r="C81" s="24"/>
      <c r="D81" s="24"/>
      <c r="E81" s="24"/>
      <c r="F81" s="24"/>
      <c r="G81" s="24"/>
      <c r="H81" s="24"/>
      <c r="I81" s="24"/>
      <c r="J81" s="24"/>
      <c r="K81" s="24"/>
      <c r="L81" s="24"/>
      <c r="M81" s="24"/>
      <c r="N81" s="24"/>
      <c r="O81" s="24"/>
      <c r="P81" s="24"/>
      <c r="Q81" s="24"/>
      <c r="R81" s="24"/>
      <c r="S81" s="24"/>
    </row>
    <row r="82" spans="3:19" ht="16" customHeight="1" x14ac:dyDescent="0.35">
      <c r="C82" s="24"/>
      <c r="D82" s="24"/>
      <c r="E82" s="24"/>
      <c r="F82" s="24"/>
      <c r="G82" s="24"/>
      <c r="H82" s="24"/>
      <c r="I82" s="24"/>
      <c r="J82" s="24"/>
      <c r="K82" s="24"/>
      <c r="L82" s="24"/>
      <c r="M82" s="24"/>
      <c r="N82" s="24"/>
      <c r="O82" s="24"/>
      <c r="P82" s="24"/>
      <c r="Q82" s="24"/>
      <c r="R82" s="24"/>
      <c r="S82" s="24"/>
    </row>
    <row r="83" spans="3:19" ht="16" customHeight="1" x14ac:dyDescent="0.35">
      <c r="C83" s="24"/>
      <c r="D83" s="24"/>
      <c r="E83" s="24"/>
      <c r="F83" s="24"/>
      <c r="G83" s="24"/>
      <c r="H83" s="24"/>
      <c r="I83" s="24"/>
      <c r="J83" s="24"/>
      <c r="K83" s="24"/>
      <c r="L83" s="24"/>
      <c r="M83" s="24"/>
      <c r="N83" s="24"/>
      <c r="O83" s="24"/>
      <c r="P83" s="24"/>
      <c r="Q83" s="24"/>
      <c r="R83" s="24"/>
      <c r="S83" s="24"/>
    </row>
    <row r="84" spans="3:19" ht="16" customHeight="1" x14ac:dyDescent="0.35">
      <c r="C84" s="24"/>
      <c r="D84" s="24"/>
      <c r="E84" s="24"/>
      <c r="F84" s="24"/>
      <c r="G84" s="24"/>
      <c r="H84" s="24"/>
      <c r="I84" s="24"/>
      <c r="J84" s="24"/>
      <c r="K84" s="24"/>
      <c r="L84" s="24"/>
      <c r="M84" s="24"/>
      <c r="N84" s="24"/>
      <c r="O84" s="24"/>
      <c r="P84" s="24"/>
      <c r="Q84" s="24"/>
      <c r="R84" s="24"/>
      <c r="S84" s="24"/>
    </row>
    <row r="85" spans="3:19" ht="16" customHeight="1" x14ac:dyDescent="0.35">
      <c r="C85" s="24"/>
      <c r="D85" s="24"/>
      <c r="E85" s="24"/>
      <c r="F85" s="24"/>
      <c r="G85" s="24"/>
      <c r="H85" s="24"/>
      <c r="I85" s="24"/>
      <c r="J85" s="24"/>
      <c r="K85" s="24"/>
      <c r="L85" s="24"/>
      <c r="M85" s="24"/>
      <c r="N85" s="24"/>
      <c r="O85" s="24"/>
      <c r="P85" s="24"/>
      <c r="Q85" s="24"/>
      <c r="R85" s="24"/>
      <c r="S85" s="24"/>
    </row>
    <row r="86" spans="3:19" ht="16" customHeight="1" x14ac:dyDescent="0.35">
      <c r="C86" s="24"/>
      <c r="D86" s="24"/>
      <c r="E86" s="24"/>
      <c r="F86" s="24"/>
      <c r="G86" s="24"/>
      <c r="H86" s="24"/>
      <c r="I86" s="24"/>
      <c r="J86" s="24"/>
      <c r="K86" s="24"/>
      <c r="L86" s="24"/>
      <c r="M86" s="24"/>
      <c r="N86" s="24"/>
      <c r="O86" s="24"/>
      <c r="P86" s="24"/>
      <c r="Q86" s="24"/>
      <c r="R86" s="24"/>
      <c r="S86" s="24"/>
    </row>
    <row r="87" spans="3:19" ht="16" customHeight="1" x14ac:dyDescent="0.35">
      <c r="C87" s="24"/>
      <c r="D87" s="24"/>
      <c r="E87" s="24"/>
      <c r="F87" s="24"/>
      <c r="G87" s="24"/>
      <c r="H87" s="24"/>
      <c r="I87" s="24"/>
      <c r="J87" s="24"/>
      <c r="K87" s="24"/>
      <c r="L87" s="24"/>
      <c r="M87" s="24"/>
      <c r="N87" s="24"/>
      <c r="O87" s="24"/>
      <c r="P87" s="24"/>
      <c r="Q87" s="24"/>
      <c r="R87" s="24"/>
      <c r="S87" s="24"/>
    </row>
    <row r="88" spans="3:19" ht="16" customHeight="1" x14ac:dyDescent="0.35">
      <c r="C88" s="24"/>
      <c r="D88" s="24"/>
      <c r="E88" s="24"/>
      <c r="F88" s="24"/>
      <c r="G88" s="24"/>
      <c r="H88" s="24"/>
      <c r="I88" s="24"/>
      <c r="J88" s="24"/>
      <c r="K88" s="24"/>
      <c r="L88" s="24"/>
      <c r="M88" s="24"/>
      <c r="N88" s="24"/>
      <c r="O88" s="24"/>
      <c r="P88" s="24"/>
      <c r="Q88" s="24"/>
      <c r="R88" s="24"/>
      <c r="S88" s="24"/>
    </row>
    <row r="89" spans="3:19" ht="16" customHeight="1" x14ac:dyDescent="0.35">
      <c r="C89" s="24"/>
      <c r="D89" s="24"/>
      <c r="E89" s="24"/>
      <c r="F89" s="24"/>
      <c r="G89" s="24"/>
      <c r="H89" s="24"/>
      <c r="I89" s="24"/>
      <c r="J89" s="24"/>
      <c r="K89" s="24"/>
      <c r="L89" s="24"/>
      <c r="M89" s="24"/>
      <c r="N89" s="24"/>
      <c r="O89" s="24"/>
      <c r="P89" s="24"/>
      <c r="Q89" s="24"/>
      <c r="R89" s="24"/>
      <c r="S89" s="24"/>
    </row>
    <row r="90" spans="3:19" ht="16" customHeight="1" x14ac:dyDescent="0.35">
      <c r="C90" s="24"/>
      <c r="D90" s="24"/>
      <c r="E90" s="24"/>
      <c r="F90" s="24"/>
      <c r="G90" s="24"/>
      <c r="H90" s="24"/>
      <c r="I90" s="24"/>
      <c r="J90" s="24"/>
      <c r="K90" s="24"/>
      <c r="L90" s="24"/>
      <c r="M90" s="24"/>
      <c r="N90" s="24"/>
      <c r="O90" s="24"/>
      <c r="P90" s="24"/>
      <c r="Q90" s="24"/>
      <c r="R90" s="24"/>
      <c r="S90" s="24"/>
    </row>
    <row r="91" spans="3:19" ht="16" customHeight="1" x14ac:dyDescent="0.35">
      <c r="C91" s="24"/>
      <c r="D91" s="24"/>
      <c r="E91" s="24"/>
      <c r="F91" s="24"/>
      <c r="G91" s="24"/>
      <c r="H91" s="24"/>
      <c r="I91" s="24"/>
      <c r="J91" s="24"/>
      <c r="K91" s="24"/>
      <c r="L91" s="24"/>
      <c r="M91" s="24"/>
      <c r="N91" s="24"/>
      <c r="O91" s="24"/>
      <c r="P91" s="24"/>
      <c r="Q91" s="24"/>
      <c r="R91" s="24"/>
      <c r="S91" s="24"/>
    </row>
    <row r="92" spans="3:19" ht="16" customHeight="1" x14ac:dyDescent="0.35">
      <c r="C92" s="24"/>
      <c r="D92" s="24"/>
      <c r="E92" s="24"/>
      <c r="F92" s="24"/>
      <c r="G92" s="24"/>
      <c r="H92" s="24"/>
      <c r="I92" s="24"/>
      <c r="J92" s="24"/>
      <c r="K92" s="24"/>
      <c r="L92" s="24"/>
      <c r="M92" s="24"/>
      <c r="N92" s="24"/>
      <c r="O92" s="24"/>
      <c r="P92" s="24"/>
      <c r="Q92" s="24"/>
      <c r="R92" s="24"/>
      <c r="S92" s="24"/>
    </row>
    <row r="93" spans="3:19" ht="16" customHeight="1" x14ac:dyDescent="0.35">
      <c r="C93" s="24"/>
      <c r="D93" s="24"/>
      <c r="E93" s="24"/>
      <c r="F93" s="24"/>
      <c r="G93" s="24"/>
      <c r="H93" s="24"/>
      <c r="I93" s="24"/>
      <c r="J93" s="24"/>
      <c r="K93" s="24"/>
      <c r="L93" s="24"/>
      <c r="M93" s="24"/>
      <c r="N93" s="24"/>
      <c r="O93" s="24"/>
      <c r="P93" s="24"/>
      <c r="Q93" s="24"/>
      <c r="R93" s="24"/>
      <c r="S93" s="24"/>
    </row>
    <row r="94" spans="3:19" ht="16" customHeight="1" x14ac:dyDescent="0.35">
      <c r="C94" s="24"/>
      <c r="D94" s="24"/>
      <c r="E94" s="24"/>
      <c r="F94" s="24"/>
      <c r="G94" s="24"/>
      <c r="H94" s="24"/>
      <c r="I94" s="24"/>
      <c r="J94" s="24"/>
      <c r="K94" s="24"/>
      <c r="L94" s="24"/>
      <c r="M94" s="24"/>
      <c r="N94" s="24"/>
      <c r="O94" s="24"/>
      <c r="P94" s="24"/>
      <c r="Q94" s="24"/>
      <c r="R94" s="24"/>
      <c r="S94" s="24"/>
    </row>
    <row r="95" spans="3:19" ht="16" customHeight="1" x14ac:dyDescent="0.35">
      <c r="C95" s="24"/>
      <c r="D95" s="24"/>
      <c r="E95" s="24"/>
      <c r="F95" s="24"/>
      <c r="G95" s="24"/>
      <c r="H95" s="24"/>
      <c r="I95" s="24"/>
      <c r="J95" s="24"/>
      <c r="K95" s="24"/>
      <c r="L95" s="24"/>
      <c r="M95" s="24"/>
      <c r="N95" s="24"/>
      <c r="O95" s="24"/>
      <c r="P95" s="24"/>
      <c r="Q95" s="24"/>
      <c r="R95" s="24"/>
      <c r="S95" s="24"/>
    </row>
    <row r="96" spans="3:19" ht="16" customHeight="1" x14ac:dyDescent="0.35">
      <c r="C96" s="24"/>
      <c r="D96" s="24"/>
      <c r="E96" s="24"/>
      <c r="F96" s="24"/>
      <c r="G96" s="24"/>
      <c r="H96" s="24"/>
      <c r="I96" s="24"/>
      <c r="J96" s="24"/>
      <c r="K96" s="24"/>
      <c r="L96" s="24"/>
      <c r="M96" s="24"/>
      <c r="N96" s="24"/>
      <c r="O96" s="24"/>
      <c r="P96" s="24"/>
      <c r="Q96" s="24"/>
      <c r="R96" s="24"/>
      <c r="S96" s="24"/>
    </row>
    <row r="97" spans="3:19" ht="16" customHeight="1" x14ac:dyDescent="0.35">
      <c r="C97" s="24"/>
      <c r="D97" s="24"/>
      <c r="E97" s="24"/>
      <c r="F97" s="24"/>
      <c r="G97" s="24"/>
      <c r="H97" s="24"/>
      <c r="I97" s="24"/>
      <c r="J97" s="24"/>
      <c r="K97" s="24"/>
      <c r="L97" s="24"/>
      <c r="M97" s="24"/>
      <c r="N97" s="24"/>
      <c r="O97" s="24"/>
      <c r="P97" s="24"/>
      <c r="Q97" s="24"/>
      <c r="R97" s="24"/>
      <c r="S97" s="24"/>
    </row>
    <row r="98" spans="3:19" ht="16" customHeight="1" x14ac:dyDescent="0.35">
      <c r="C98" s="24"/>
      <c r="D98" s="24"/>
      <c r="E98" s="24"/>
      <c r="F98" s="24"/>
      <c r="G98" s="24"/>
      <c r="H98" s="24"/>
      <c r="I98" s="24"/>
      <c r="J98" s="24"/>
      <c r="K98" s="24"/>
      <c r="L98" s="24"/>
      <c r="M98" s="24"/>
      <c r="N98" s="24"/>
      <c r="O98" s="24"/>
      <c r="P98" s="24"/>
      <c r="Q98" s="24"/>
      <c r="R98" s="24"/>
      <c r="S98" s="24"/>
    </row>
    <row r="99" spans="3:19" ht="16" customHeight="1" x14ac:dyDescent="0.35">
      <c r="C99" s="24"/>
      <c r="D99" s="24"/>
      <c r="E99" s="24"/>
      <c r="F99" s="24"/>
      <c r="G99" s="24"/>
      <c r="H99" s="24"/>
      <c r="I99" s="24"/>
      <c r="J99" s="24"/>
      <c r="K99" s="24"/>
      <c r="L99" s="24"/>
      <c r="M99" s="24"/>
      <c r="N99" s="24"/>
      <c r="O99" s="24"/>
      <c r="P99" s="24"/>
      <c r="Q99" s="24"/>
      <c r="R99" s="24"/>
      <c r="S99" s="24"/>
    </row>
    <row r="100" spans="3:19" ht="16" customHeight="1" x14ac:dyDescent="0.35">
      <c r="C100" s="24"/>
      <c r="D100" s="24"/>
      <c r="E100" s="24"/>
      <c r="F100" s="24"/>
      <c r="G100" s="24"/>
      <c r="H100" s="24"/>
      <c r="I100" s="24"/>
      <c r="J100" s="24"/>
      <c r="K100" s="24"/>
      <c r="L100" s="24"/>
      <c r="M100" s="24"/>
      <c r="N100" s="24"/>
      <c r="O100" s="24"/>
      <c r="P100" s="24"/>
      <c r="Q100" s="24"/>
      <c r="R100" s="24"/>
      <c r="S100" s="24"/>
    </row>
    <row r="101" spans="3:19" ht="16" customHeight="1" x14ac:dyDescent="0.35">
      <c r="C101" s="24"/>
      <c r="D101" s="24"/>
      <c r="E101" s="24"/>
      <c r="F101" s="24"/>
      <c r="G101" s="24"/>
      <c r="H101" s="24"/>
      <c r="I101" s="24"/>
      <c r="J101" s="24"/>
      <c r="K101" s="24"/>
      <c r="L101" s="24"/>
      <c r="M101" s="24"/>
      <c r="N101" s="24"/>
      <c r="O101" s="24"/>
      <c r="P101" s="24"/>
      <c r="Q101" s="24"/>
      <c r="R101" s="24"/>
      <c r="S101" s="24"/>
    </row>
    <row r="102" spans="3:19" ht="16" customHeight="1" x14ac:dyDescent="0.35">
      <c r="C102" s="24"/>
      <c r="D102" s="24"/>
      <c r="E102" s="24"/>
      <c r="F102" s="24"/>
      <c r="G102" s="24"/>
      <c r="H102" s="24"/>
      <c r="I102" s="24"/>
      <c r="J102" s="24"/>
      <c r="K102" s="24"/>
      <c r="L102" s="24"/>
      <c r="M102" s="24"/>
      <c r="N102" s="24"/>
      <c r="O102" s="24"/>
      <c r="P102" s="24"/>
      <c r="Q102" s="24"/>
      <c r="R102" s="24"/>
      <c r="S102" s="24"/>
    </row>
    <row r="103" spans="3:19" ht="16" customHeight="1" x14ac:dyDescent="0.35">
      <c r="C103" s="24"/>
      <c r="D103" s="24"/>
      <c r="E103" s="24"/>
      <c r="F103" s="24"/>
      <c r="G103" s="24"/>
      <c r="H103" s="24"/>
      <c r="I103" s="24"/>
      <c r="J103" s="24"/>
      <c r="K103" s="24"/>
      <c r="L103" s="24"/>
      <c r="M103" s="24"/>
      <c r="N103" s="24"/>
      <c r="O103" s="24"/>
      <c r="P103" s="24"/>
      <c r="Q103" s="24"/>
      <c r="R103" s="24"/>
      <c r="S103" s="24"/>
    </row>
    <row r="104" spans="3:19" ht="16" customHeight="1" x14ac:dyDescent="0.35">
      <c r="C104" s="24"/>
      <c r="D104" s="24"/>
      <c r="E104" s="24"/>
      <c r="F104" s="24"/>
      <c r="G104" s="24"/>
      <c r="H104" s="24"/>
      <c r="I104" s="24"/>
      <c r="J104" s="24"/>
      <c r="K104" s="24"/>
      <c r="L104" s="24"/>
      <c r="M104" s="24"/>
      <c r="N104" s="24"/>
      <c r="O104" s="24"/>
      <c r="P104" s="24"/>
      <c r="Q104" s="24"/>
      <c r="R104" s="24"/>
      <c r="S104" s="24"/>
    </row>
    <row r="105" spans="3:19" ht="16" customHeight="1" x14ac:dyDescent="0.35">
      <c r="C105" s="24"/>
      <c r="D105" s="24"/>
      <c r="E105" s="24"/>
      <c r="F105" s="24"/>
      <c r="G105" s="24"/>
      <c r="H105" s="24"/>
      <c r="I105" s="24"/>
      <c r="J105" s="24"/>
      <c r="K105" s="24"/>
      <c r="L105" s="24"/>
      <c r="M105" s="24"/>
      <c r="N105" s="24"/>
      <c r="O105" s="24"/>
      <c r="P105" s="24"/>
      <c r="Q105" s="24"/>
      <c r="R105" s="24"/>
      <c r="S105" s="24"/>
    </row>
  </sheetData>
  <sheetProtection algorithmName="SHA-512" hashValue="ddpUaInDzIsJ4QI7xa3qd7KOjA/tWtHTjuP0iYNFdsG13xf/D9JiYGA3nNWAsHHw9rQnwM4hfnyGiEQjPZ+SEA==" saltValue="gegmON+H84x8DrqxzSxlWA==" spinCount="100000" sheet="1" objects="1" scenarios="1" selectLockedCells="1" selectUnlockedCells="1"/>
  <customSheetViews>
    <customSheetView guid="{8D88DD34-EDCF-2545-92E6-3B4294438499}" showGridLines="0" topLeftCell="A4">
      <selection activeCell="T26" sqref="T26"/>
      <pageMargins left="0" right="0" top="0" bottom="0" header="0" footer="0"/>
    </customSheetView>
  </customSheetViews>
  <mergeCells count="96">
    <mergeCell ref="N47:O47"/>
    <mergeCell ref="P45:Q45"/>
    <mergeCell ref="N42:O42"/>
    <mergeCell ref="N43:O43"/>
    <mergeCell ref="N45:O45"/>
    <mergeCell ref="N46:O46"/>
    <mergeCell ref="K42:L42"/>
    <mergeCell ref="K43:L43"/>
    <mergeCell ref="K44:L44"/>
    <mergeCell ref="P33:Q33"/>
    <mergeCell ref="P34:Q34"/>
    <mergeCell ref="P35:Q35"/>
    <mergeCell ref="N33:O33"/>
    <mergeCell ref="N34:O34"/>
    <mergeCell ref="N35:O35"/>
    <mergeCell ref="P37:Q37"/>
    <mergeCell ref="P39:Q39"/>
    <mergeCell ref="P42:Q42"/>
    <mergeCell ref="P43:Q43"/>
    <mergeCell ref="P44:Q44"/>
    <mergeCell ref="P41:Q41"/>
    <mergeCell ref="N44:O44"/>
    <mergeCell ref="I43:J43"/>
    <mergeCell ref="I44:J44"/>
    <mergeCell ref="I45:J45"/>
    <mergeCell ref="I46:J46"/>
    <mergeCell ref="K29:L29"/>
    <mergeCell ref="K30:L30"/>
    <mergeCell ref="K31:L31"/>
    <mergeCell ref="K32:L32"/>
    <mergeCell ref="K34:L34"/>
    <mergeCell ref="I33:J33"/>
    <mergeCell ref="K33:L33"/>
    <mergeCell ref="K35:L35"/>
    <mergeCell ref="K36:L36"/>
    <mergeCell ref="K37:L37"/>
    <mergeCell ref="K39:L39"/>
    <mergeCell ref="K41:L41"/>
    <mergeCell ref="C50:S51"/>
    <mergeCell ref="C47:H47"/>
    <mergeCell ref="C46:H46"/>
    <mergeCell ref="C44:H44"/>
    <mergeCell ref="C45:H45"/>
    <mergeCell ref="K45:L45"/>
    <mergeCell ref="K46:L46"/>
    <mergeCell ref="K47:L47"/>
    <mergeCell ref="C48:H48"/>
    <mergeCell ref="I48:J48"/>
    <mergeCell ref="K48:L48"/>
    <mergeCell ref="I47:J47"/>
    <mergeCell ref="N48:O48"/>
    <mergeCell ref="P47:Q47"/>
    <mergeCell ref="P46:Q46"/>
    <mergeCell ref="P48:Q48"/>
    <mergeCell ref="C43:H43"/>
    <mergeCell ref="N41:O41"/>
    <mergeCell ref="N37:O37"/>
    <mergeCell ref="N38:O38"/>
    <mergeCell ref="N39:O39"/>
    <mergeCell ref="N40:O40"/>
    <mergeCell ref="C38:H38"/>
    <mergeCell ref="C39:H39"/>
    <mergeCell ref="C40:H40"/>
    <mergeCell ref="C41:H41"/>
    <mergeCell ref="C42:H42"/>
    <mergeCell ref="C37:H37"/>
    <mergeCell ref="I37:J37"/>
    <mergeCell ref="I39:J39"/>
    <mergeCell ref="I41:J41"/>
    <mergeCell ref="I42:J42"/>
    <mergeCell ref="N36:O36"/>
    <mergeCell ref="P36:Q36"/>
    <mergeCell ref="I29:J29"/>
    <mergeCell ref="I30:J30"/>
    <mergeCell ref="I31:J31"/>
    <mergeCell ref="I32:J32"/>
    <mergeCell ref="I34:J34"/>
    <mergeCell ref="N29:Q30"/>
    <mergeCell ref="N31:O31"/>
    <mergeCell ref="P31:Q31"/>
    <mergeCell ref="N32:O32"/>
    <mergeCell ref="P32:Q32"/>
    <mergeCell ref="I35:J35"/>
    <mergeCell ref="I36:J36"/>
    <mergeCell ref="C7:K8"/>
    <mergeCell ref="C9:Q10"/>
    <mergeCell ref="C29:H29"/>
    <mergeCell ref="C30:H30"/>
    <mergeCell ref="C23:R27"/>
    <mergeCell ref="C12:R22"/>
    <mergeCell ref="C31:H31"/>
    <mergeCell ref="C32:H32"/>
    <mergeCell ref="C34:H34"/>
    <mergeCell ref="C35:H35"/>
    <mergeCell ref="C36:H36"/>
    <mergeCell ref="C33:H33"/>
  </mergeCells>
  <pageMargins left="0.7" right="0.7" top="0.75" bottom="0.75" header="0.3" footer="0.3"/>
  <ignoredErrors>
    <ignoredError sqref="I29" numberStoredAsText="1"/>
  </ignoredErrors>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E6E334-62CA-014D-BE15-A8B43FD74DBD}">
  <sheetPr codeName="Planilha27"/>
  <dimension ref="A1:AI93"/>
  <sheetViews>
    <sheetView showGridLines="0" showRowColHeaders="0" zoomScaleNormal="100" workbookViewId="0">
      <selection activeCell="T36" sqref="T36"/>
      <extLst>
        <ext xmlns:xlsdti="http://schemas.microsoft.com/office/spreadsheetml/2023/showDataTypeIcons" uri="{77bfe23e-c014-4d31-8a63-9c772dbf06b6}">
          <xlsdti:showDataTypeIcons visible="0"/>
        </ext>
      </extLst>
    </sheetView>
  </sheetViews>
  <sheetFormatPr defaultColWidth="10.83203125" defaultRowHeight="15.5" x14ac:dyDescent="0.35"/>
  <cols>
    <col min="1" max="2" width="10.83203125" style="8"/>
    <col min="3" max="18" width="10.83203125" style="9"/>
    <col min="19" max="35" width="10.83203125" style="8"/>
    <col min="36" max="16384" width="10.83203125" style="9"/>
  </cols>
  <sheetData>
    <row r="1" spans="3:18" x14ac:dyDescent="0.35">
      <c r="C1" s="8"/>
      <c r="D1" s="8"/>
      <c r="E1" s="8"/>
      <c r="F1" s="8"/>
      <c r="G1" s="8"/>
      <c r="H1" s="8"/>
      <c r="I1" s="8"/>
      <c r="J1" s="8"/>
      <c r="K1" s="8"/>
      <c r="L1" s="8"/>
      <c r="M1" s="8"/>
      <c r="N1" s="8"/>
      <c r="O1" s="8"/>
      <c r="P1" s="8"/>
      <c r="Q1" s="8"/>
      <c r="R1" s="8"/>
    </row>
    <row r="2" spans="3:18" x14ac:dyDescent="0.35">
      <c r="C2" s="8"/>
      <c r="D2" s="8"/>
      <c r="E2" s="8"/>
      <c r="F2" s="8"/>
      <c r="G2" s="8"/>
      <c r="H2" s="8"/>
      <c r="I2" s="8"/>
      <c r="J2" s="8"/>
      <c r="K2" s="8"/>
      <c r="L2" s="8"/>
      <c r="M2" s="8"/>
      <c r="N2" s="8"/>
      <c r="O2" s="8"/>
      <c r="P2" s="8"/>
      <c r="Q2" s="8"/>
      <c r="R2" s="8"/>
    </row>
    <row r="3" spans="3:18" x14ac:dyDescent="0.35">
      <c r="C3" s="8"/>
      <c r="D3" s="8"/>
      <c r="E3" s="8"/>
      <c r="F3" s="8"/>
      <c r="G3" s="8"/>
      <c r="H3" s="8"/>
      <c r="I3" s="8"/>
      <c r="J3" s="8"/>
      <c r="K3" s="8"/>
      <c r="L3" s="8"/>
      <c r="M3" s="8"/>
      <c r="N3" s="8"/>
      <c r="O3" s="8"/>
      <c r="P3" s="8"/>
      <c r="Q3" s="8"/>
      <c r="R3" s="8"/>
    </row>
    <row r="4" spans="3:18" x14ac:dyDescent="0.35">
      <c r="C4" s="8"/>
      <c r="D4" s="8"/>
      <c r="E4" s="8"/>
      <c r="F4" s="8"/>
      <c r="G4" s="8"/>
      <c r="H4" s="8"/>
      <c r="I4" s="8"/>
      <c r="J4" s="8"/>
      <c r="K4" s="8"/>
      <c r="L4" s="8"/>
      <c r="M4" s="8"/>
      <c r="N4" s="8"/>
      <c r="O4" s="8"/>
      <c r="P4" s="8"/>
      <c r="Q4" s="8"/>
      <c r="R4" s="8"/>
    </row>
    <row r="5" spans="3:18" x14ac:dyDescent="0.35">
      <c r="C5" s="8"/>
      <c r="D5" s="8"/>
      <c r="E5" s="8"/>
      <c r="F5" s="8"/>
      <c r="G5" s="8"/>
      <c r="H5" s="8"/>
      <c r="I5" s="8"/>
      <c r="J5" s="8"/>
      <c r="K5" s="8"/>
      <c r="L5" s="8"/>
      <c r="M5" s="8"/>
      <c r="N5" s="8"/>
      <c r="O5" s="8"/>
      <c r="P5" s="8"/>
      <c r="Q5" s="8"/>
      <c r="R5" s="8"/>
    </row>
    <row r="6" spans="3:18" x14ac:dyDescent="0.35">
      <c r="C6" s="8"/>
      <c r="D6" s="8"/>
      <c r="E6" s="8"/>
      <c r="F6" s="8"/>
      <c r="G6" s="8"/>
      <c r="H6" s="8"/>
      <c r="I6" s="8"/>
      <c r="J6" s="8"/>
      <c r="K6" s="8"/>
      <c r="L6" s="8"/>
      <c r="M6" s="8"/>
      <c r="N6" s="8"/>
      <c r="O6" s="8"/>
      <c r="P6" s="8"/>
      <c r="Q6" s="8"/>
      <c r="R6" s="8"/>
    </row>
    <row r="7" spans="3:18" x14ac:dyDescent="0.35">
      <c r="C7" s="618" t="s">
        <v>481</v>
      </c>
      <c r="D7" s="463"/>
      <c r="E7" s="463"/>
      <c r="F7" s="463"/>
      <c r="G7" s="463"/>
      <c r="H7" s="463"/>
      <c r="I7" s="463"/>
      <c r="J7" s="463"/>
      <c r="K7" s="463"/>
      <c r="L7" s="7"/>
      <c r="M7" s="7"/>
      <c r="N7" s="7"/>
      <c r="O7" s="7"/>
      <c r="P7" s="7"/>
      <c r="Q7" s="7"/>
      <c r="R7" s="7"/>
    </row>
    <row r="8" spans="3:18" x14ac:dyDescent="0.35">
      <c r="C8" s="463"/>
      <c r="D8" s="463"/>
      <c r="E8" s="463"/>
      <c r="F8" s="463"/>
      <c r="G8" s="463"/>
      <c r="H8" s="463"/>
      <c r="I8" s="463"/>
      <c r="J8" s="463"/>
      <c r="K8" s="463"/>
      <c r="L8" s="7"/>
      <c r="M8" s="7"/>
      <c r="N8" s="7"/>
      <c r="O8" s="7"/>
      <c r="P8" s="7"/>
      <c r="Q8" s="7"/>
      <c r="R8" s="7"/>
    </row>
    <row r="9" spans="3:18" ht="16" customHeight="1" x14ac:dyDescent="0.35">
      <c r="C9" s="224" t="s">
        <v>482</v>
      </c>
      <c r="D9" s="224"/>
      <c r="E9" s="224"/>
      <c r="F9" s="224"/>
      <c r="G9" s="224"/>
      <c r="H9" s="224"/>
      <c r="I9" s="224"/>
      <c r="J9" s="224"/>
      <c r="K9" s="224"/>
      <c r="L9" s="224"/>
      <c r="M9" s="224"/>
      <c r="N9" s="224"/>
      <c r="O9" s="224"/>
      <c r="P9" s="224"/>
      <c r="Q9" s="7"/>
      <c r="R9" s="7"/>
    </row>
    <row r="10" spans="3:18" ht="16" customHeight="1" x14ac:dyDescent="0.35">
      <c r="C10" s="224"/>
      <c r="D10" s="224"/>
      <c r="E10" s="224"/>
      <c r="F10" s="224"/>
      <c r="G10" s="224"/>
      <c r="H10" s="224"/>
      <c r="I10" s="224"/>
      <c r="J10" s="224"/>
      <c r="K10" s="224"/>
      <c r="L10" s="224"/>
      <c r="M10" s="224"/>
      <c r="N10" s="224"/>
      <c r="O10" s="224"/>
      <c r="P10" s="224"/>
      <c r="Q10" s="7"/>
      <c r="R10" s="7"/>
    </row>
    <row r="11" spans="3:18" ht="16" customHeight="1" x14ac:dyDescent="0.35">
      <c r="C11" s="224"/>
      <c r="D11" s="224"/>
      <c r="E11" s="224"/>
      <c r="F11" s="224"/>
      <c r="G11" s="224"/>
      <c r="H11" s="224"/>
      <c r="I11" s="224"/>
      <c r="J11" s="224"/>
      <c r="K11" s="224"/>
      <c r="L11" s="224"/>
      <c r="M11" s="224"/>
      <c r="N11" s="224"/>
      <c r="O11" s="224"/>
      <c r="P11" s="224"/>
      <c r="Q11" s="7"/>
      <c r="R11" s="7"/>
    </row>
    <row r="12" spans="3:18" ht="16.5" x14ac:dyDescent="0.35">
      <c r="C12" s="12"/>
      <c r="D12" s="13"/>
      <c r="E12" s="13"/>
      <c r="F12" s="13"/>
      <c r="G12" s="14"/>
      <c r="H12" s="14"/>
      <c r="I12" s="14"/>
      <c r="J12" s="14"/>
      <c r="K12" s="14"/>
      <c r="L12" s="14"/>
      <c r="M12" s="14"/>
      <c r="N12" s="14"/>
      <c r="O12" s="14"/>
      <c r="P12" s="14"/>
      <c r="Q12" s="14"/>
      <c r="R12" s="15"/>
    </row>
    <row r="13" spans="3:18" ht="16" customHeight="1" x14ac:dyDescent="0.35">
      <c r="C13" s="541" t="s">
        <v>483</v>
      </c>
      <c r="D13" s="541"/>
      <c r="E13" s="541"/>
      <c r="F13" s="541"/>
      <c r="G13" s="541"/>
      <c r="H13" s="541"/>
      <c r="I13" s="541"/>
      <c r="J13" s="541"/>
      <c r="K13" s="541"/>
      <c r="L13" s="541"/>
      <c r="M13" s="541"/>
      <c r="N13" s="541"/>
      <c r="O13" s="541"/>
      <c r="P13" s="541"/>
      <c r="Q13" s="541"/>
      <c r="R13" s="541"/>
    </row>
    <row r="14" spans="3:18" ht="16" customHeight="1" x14ac:dyDescent="0.35">
      <c r="C14" s="541"/>
      <c r="D14" s="541"/>
      <c r="E14" s="541"/>
      <c r="F14" s="541"/>
      <c r="G14" s="541"/>
      <c r="H14" s="541"/>
      <c r="I14" s="541"/>
      <c r="J14" s="541"/>
      <c r="K14" s="541"/>
      <c r="L14" s="541"/>
      <c r="M14" s="541"/>
      <c r="N14" s="541"/>
      <c r="O14" s="541"/>
      <c r="P14" s="541"/>
      <c r="Q14" s="541"/>
      <c r="R14" s="541"/>
    </row>
    <row r="15" spans="3:18" ht="16" customHeight="1" x14ac:dyDescent="0.35">
      <c r="C15" s="541"/>
      <c r="D15" s="541"/>
      <c r="E15" s="541"/>
      <c r="F15" s="541"/>
      <c r="G15" s="541"/>
      <c r="H15" s="541"/>
      <c r="I15" s="541"/>
      <c r="J15" s="541"/>
      <c r="K15" s="541"/>
      <c r="L15" s="541"/>
      <c r="M15" s="541"/>
      <c r="N15" s="541"/>
      <c r="O15" s="541"/>
      <c r="P15" s="541"/>
      <c r="Q15" s="541"/>
      <c r="R15" s="541"/>
    </row>
    <row r="16" spans="3:18" ht="16" customHeight="1" x14ac:dyDescent="0.35">
      <c r="C16" s="541"/>
      <c r="D16" s="541"/>
      <c r="E16" s="541"/>
      <c r="F16" s="541"/>
      <c r="G16" s="541"/>
      <c r="H16" s="541"/>
      <c r="I16" s="541"/>
      <c r="J16" s="541"/>
      <c r="K16" s="541"/>
      <c r="L16" s="541"/>
      <c r="M16" s="541"/>
      <c r="N16" s="541"/>
      <c r="O16" s="541"/>
      <c r="P16" s="541"/>
      <c r="Q16" s="541"/>
      <c r="R16" s="541"/>
    </row>
    <row r="17" spans="3:18" ht="16" customHeight="1" x14ac:dyDescent="0.35">
      <c r="C17" s="541"/>
      <c r="D17" s="541"/>
      <c r="E17" s="541"/>
      <c r="F17" s="541"/>
      <c r="G17" s="541"/>
      <c r="H17" s="541"/>
      <c r="I17" s="541"/>
      <c r="J17" s="541"/>
      <c r="K17" s="541"/>
      <c r="L17" s="541"/>
      <c r="M17" s="541"/>
      <c r="N17" s="541"/>
      <c r="O17" s="541"/>
      <c r="P17" s="541"/>
      <c r="Q17" s="541"/>
      <c r="R17" s="541"/>
    </row>
    <row r="18" spans="3:18" ht="16" customHeight="1" x14ac:dyDescent="0.35">
      <c r="C18" s="541"/>
      <c r="D18" s="541"/>
      <c r="E18" s="541"/>
      <c r="F18" s="541"/>
      <c r="G18" s="541"/>
      <c r="H18" s="541"/>
      <c r="I18" s="541"/>
      <c r="J18" s="541"/>
      <c r="K18" s="541"/>
      <c r="L18" s="541"/>
      <c r="M18" s="541"/>
      <c r="N18" s="541"/>
      <c r="O18" s="541"/>
      <c r="P18" s="541"/>
      <c r="Q18" s="541"/>
      <c r="R18" s="541"/>
    </row>
    <row r="19" spans="3:18" ht="16" customHeight="1" x14ac:dyDescent="0.35">
      <c r="C19" s="541"/>
      <c r="D19" s="541"/>
      <c r="E19" s="541"/>
      <c r="F19" s="541"/>
      <c r="G19" s="541"/>
      <c r="H19" s="541"/>
      <c r="I19" s="541"/>
      <c r="J19" s="541"/>
      <c r="K19" s="541"/>
      <c r="L19" s="541"/>
      <c r="M19" s="541"/>
      <c r="N19" s="541"/>
      <c r="O19" s="541"/>
      <c r="P19" s="541"/>
      <c r="Q19" s="541"/>
      <c r="R19" s="541"/>
    </row>
    <row r="20" spans="3:18" ht="16" customHeight="1" x14ac:dyDescent="0.35">
      <c r="C20" s="541"/>
      <c r="D20" s="541"/>
      <c r="E20" s="541"/>
      <c r="F20" s="541"/>
      <c r="G20" s="541"/>
      <c r="H20" s="541"/>
      <c r="I20" s="541"/>
      <c r="J20" s="541"/>
      <c r="K20" s="541"/>
      <c r="L20" s="541"/>
      <c r="M20" s="541"/>
      <c r="N20" s="541"/>
      <c r="O20" s="541"/>
      <c r="P20" s="541"/>
      <c r="Q20" s="541"/>
      <c r="R20" s="541"/>
    </row>
    <row r="21" spans="3:18" ht="16" customHeight="1" x14ac:dyDescent="0.35">
      <c r="C21" s="541"/>
      <c r="D21" s="541"/>
      <c r="E21" s="541"/>
      <c r="F21" s="541"/>
      <c r="G21" s="541"/>
      <c r="H21" s="541"/>
      <c r="I21" s="541"/>
      <c r="J21" s="541"/>
      <c r="K21" s="541"/>
      <c r="L21" s="541"/>
      <c r="M21" s="541"/>
      <c r="N21" s="541"/>
      <c r="O21" s="541"/>
      <c r="P21" s="541"/>
      <c r="Q21" s="541"/>
      <c r="R21" s="541"/>
    </row>
    <row r="22" spans="3:18" ht="16" customHeight="1" x14ac:dyDescent="0.35">
      <c r="C22" s="541"/>
      <c r="D22" s="541"/>
      <c r="E22" s="541"/>
      <c r="F22" s="541"/>
      <c r="G22" s="541"/>
      <c r="H22" s="541"/>
      <c r="I22" s="541"/>
      <c r="J22" s="541"/>
      <c r="K22" s="541"/>
      <c r="L22" s="541"/>
      <c r="M22" s="541"/>
      <c r="N22" s="541"/>
      <c r="O22" s="541"/>
      <c r="P22" s="541"/>
      <c r="Q22" s="541"/>
      <c r="R22" s="541"/>
    </row>
    <row r="23" spans="3:18" ht="16" customHeight="1" x14ac:dyDescent="0.35">
      <c r="C23" s="541"/>
      <c r="D23" s="541"/>
      <c r="E23" s="541"/>
      <c r="F23" s="541"/>
      <c r="G23" s="541"/>
      <c r="H23" s="541"/>
      <c r="I23" s="541"/>
      <c r="J23" s="541"/>
      <c r="K23" s="541"/>
      <c r="L23" s="541"/>
      <c r="M23" s="541"/>
      <c r="N23" s="541"/>
      <c r="O23" s="541"/>
      <c r="P23" s="541"/>
      <c r="Q23" s="541"/>
      <c r="R23" s="541"/>
    </row>
    <row r="24" spans="3:18" ht="16" customHeight="1" x14ac:dyDescent="0.35">
      <c r="C24" s="541"/>
      <c r="D24" s="541"/>
      <c r="E24" s="541"/>
      <c r="F24" s="541"/>
      <c r="G24" s="541"/>
      <c r="H24" s="541"/>
      <c r="I24" s="541"/>
      <c r="J24" s="541"/>
      <c r="K24" s="541"/>
      <c r="L24" s="541"/>
      <c r="M24" s="541"/>
      <c r="N24" s="541"/>
      <c r="O24" s="541"/>
      <c r="P24" s="541"/>
      <c r="Q24" s="541"/>
      <c r="R24" s="541"/>
    </row>
    <row r="25" spans="3:18" ht="16" customHeight="1" x14ac:dyDescent="0.35">
      <c r="C25" s="541"/>
      <c r="D25" s="541"/>
      <c r="E25" s="541"/>
      <c r="F25" s="541"/>
      <c r="G25" s="541"/>
      <c r="H25" s="541"/>
      <c r="I25" s="541"/>
      <c r="J25" s="541"/>
      <c r="K25" s="541"/>
      <c r="L25" s="541"/>
      <c r="M25" s="541"/>
      <c r="N25" s="541"/>
      <c r="O25" s="541"/>
      <c r="P25" s="541"/>
      <c r="Q25" s="541"/>
      <c r="R25" s="541"/>
    </row>
    <row r="26" spans="3:18" ht="16" customHeight="1" x14ac:dyDescent="0.35">
      <c r="C26" s="541"/>
      <c r="D26" s="541"/>
      <c r="E26" s="541"/>
      <c r="F26" s="541"/>
      <c r="G26" s="541"/>
      <c r="H26" s="541"/>
      <c r="I26" s="541"/>
      <c r="J26" s="541"/>
      <c r="K26" s="541"/>
      <c r="L26" s="541"/>
      <c r="M26" s="541"/>
      <c r="N26" s="541"/>
      <c r="O26" s="541"/>
      <c r="P26" s="541"/>
      <c r="Q26" s="541"/>
      <c r="R26" s="541"/>
    </row>
    <row r="27" spans="3:18" ht="16" customHeight="1" x14ac:dyDescent="0.35">
      <c r="C27" s="541"/>
      <c r="D27" s="541"/>
      <c r="E27" s="541"/>
      <c r="F27" s="541"/>
      <c r="G27" s="541"/>
      <c r="H27" s="541"/>
      <c r="I27" s="541"/>
      <c r="J27" s="541"/>
      <c r="K27" s="541"/>
      <c r="L27" s="541"/>
      <c r="M27" s="541"/>
      <c r="N27" s="541"/>
      <c r="O27" s="541"/>
      <c r="P27" s="541"/>
      <c r="Q27" s="541"/>
      <c r="R27" s="541"/>
    </row>
    <row r="28" spans="3:18" ht="16" customHeight="1" x14ac:dyDescent="0.35">
      <c r="C28" s="541"/>
      <c r="D28" s="541"/>
      <c r="E28" s="541"/>
      <c r="F28" s="541"/>
      <c r="G28" s="541"/>
      <c r="H28" s="541"/>
      <c r="I28" s="541"/>
      <c r="J28" s="541"/>
      <c r="K28" s="541"/>
      <c r="L28" s="541"/>
      <c r="M28" s="541"/>
      <c r="N28" s="541"/>
      <c r="O28" s="541"/>
      <c r="P28" s="541"/>
      <c r="Q28" s="541"/>
      <c r="R28" s="541"/>
    </row>
    <row r="29" spans="3:18" ht="16" customHeight="1" x14ac:dyDescent="0.35">
      <c r="C29" s="25"/>
      <c r="D29" s="25"/>
      <c r="E29" s="25"/>
      <c r="F29" s="25"/>
      <c r="G29" s="25"/>
      <c r="H29" s="25"/>
      <c r="I29" s="25"/>
      <c r="J29" s="25"/>
      <c r="K29" s="25"/>
      <c r="L29" s="25"/>
      <c r="M29" s="25"/>
      <c r="N29" s="25"/>
      <c r="O29" s="24"/>
      <c r="P29" s="24"/>
      <c r="Q29" s="24"/>
      <c r="R29" s="24"/>
    </row>
    <row r="30" spans="3:18" ht="16" customHeight="1" x14ac:dyDescent="0.35">
      <c r="C30" s="25"/>
      <c r="D30" s="25"/>
      <c r="E30" s="25"/>
      <c r="F30" s="25"/>
      <c r="G30" s="25"/>
      <c r="H30" s="25"/>
      <c r="I30" s="25"/>
      <c r="J30" s="25"/>
      <c r="K30" s="25"/>
      <c r="L30" s="25"/>
      <c r="M30" s="25"/>
      <c r="N30" s="25"/>
      <c r="O30" s="24"/>
      <c r="P30" s="24"/>
      <c r="Q30" s="24"/>
      <c r="R30" s="24"/>
    </row>
    <row r="31" spans="3:18" ht="16" customHeight="1" x14ac:dyDescent="0.35">
      <c r="C31" s="25"/>
      <c r="D31" s="25"/>
      <c r="E31" s="25"/>
      <c r="F31" s="25"/>
      <c r="G31" s="25"/>
      <c r="H31" s="25"/>
      <c r="I31" s="25"/>
      <c r="J31" s="25"/>
      <c r="K31" s="25"/>
      <c r="L31" s="25"/>
      <c r="M31" s="25"/>
      <c r="N31" s="25"/>
      <c r="O31" s="24"/>
      <c r="P31" s="24"/>
      <c r="Q31" s="24"/>
      <c r="R31" s="24"/>
    </row>
    <row r="32" spans="3:18" ht="16" customHeight="1" x14ac:dyDescent="0.35">
      <c r="C32" s="25"/>
      <c r="D32" s="25"/>
      <c r="E32" s="25"/>
      <c r="F32" s="25"/>
      <c r="G32" s="25"/>
      <c r="H32" s="25"/>
      <c r="I32" s="25"/>
      <c r="J32" s="25"/>
      <c r="K32" s="25"/>
      <c r="L32" s="25"/>
      <c r="M32" s="25"/>
      <c r="N32" s="25"/>
      <c r="O32" s="24"/>
      <c r="P32" s="24"/>
      <c r="Q32" s="24"/>
      <c r="R32" s="24"/>
    </row>
    <row r="33" spans="3:18" ht="16" customHeight="1" x14ac:dyDescent="0.35">
      <c r="C33" s="25"/>
      <c r="D33" s="25"/>
      <c r="E33" s="25"/>
      <c r="F33" s="25"/>
      <c r="G33" s="25"/>
      <c r="H33" s="25"/>
      <c r="I33" s="25"/>
      <c r="J33" s="25"/>
      <c r="K33" s="25"/>
      <c r="L33" s="25"/>
      <c r="M33" s="25"/>
      <c r="N33" s="25"/>
      <c r="O33" s="24"/>
      <c r="P33" s="24"/>
      <c r="Q33" s="24"/>
      <c r="R33" s="24"/>
    </row>
    <row r="34" spans="3:18" ht="16" customHeight="1" x14ac:dyDescent="0.35">
      <c r="C34" s="25"/>
      <c r="D34" s="25"/>
      <c r="E34" s="25"/>
      <c r="F34" s="25"/>
      <c r="G34" s="25"/>
      <c r="H34" s="25"/>
      <c r="I34" s="25"/>
      <c r="J34" s="25"/>
      <c r="K34" s="25"/>
      <c r="L34" s="25"/>
      <c r="M34" s="25"/>
      <c r="N34" s="25"/>
      <c r="O34" s="24"/>
      <c r="Q34" s="24"/>
      <c r="R34" s="24"/>
    </row>
    <row r="35" spans="3:18" ht="16" customHeight="1" x14ac:dyDescent="0.35">
      <c r="C35" s="24"/>
      <c r="D35" s="24"/>
      <c r="E35" s="24"/>
      <c r="F35" s="24"/>
      <c r="G35" s="24"/>
      <c r="H35" s="24"/>
      <c r="I35" s="24"/>
      <c r="J35" s="24"/>
      <c r="K35" s="24"/>
      <c r="L35" s="24"/>
      <c r="M35" s="24"/>
      <c r="N35" s="24"/>
      <c r="O35" s="24"/>
      <c r="P35" s="619"/>
      <c r="Q35" s="619"/>
      <c r="R35" s="24"/>
    </row>
    <row r="36" spans="3:18" ht="16" customHeight="1" x14ac:dyDescent="0.35">
      <c r="C36" s="24"/>
      <c r="D36" s="24"/>
      <c r="E36" s="24"/>
      <c r="F36" s="24"/>
      <c r="G36" s="24"/>
      <c r="H36" s="24"/>
      <c r="I36" s="24"/>
      <c r="J36" s="24"/>
      <c r="K36" s="24"/>
      <c r="L36" s="24"/>
      <c r="M36" s="24"/>
      <c r="N36" s="24"/>
      <c r="O36" s="24"/>
      <c r="P36" s="24"/>
      <c r="Q36" s="24"/>
      <c r="R36" s="24"/>
    </row>
    <row r="37" spans="3:18" ht="16" customHeight="1" x14ac:dyDescent="0.35">
      <c r="C37" s="24"/>
      <c r="D37" s="24"/>
      <c r="E37" s="24"/>
      <c r="F37" s="24"/>
      <c r="G37" s="24"/>
      <c r="H37" s="24"/>
      <c r="I37" s="24"/>
      <c r="J37" s="24"/>
      <c r="K37" s="24"/>
      <c r="L37" s="24"/>
      <c r="M37" s="24"/>
      <c r="N37" s="24"/>
      <c r="O37" s="24"/>
      <c r="P37" s="24"/>
      <c r="Q37" s="24"/>
      <c r="R37" s="24"/>
    </row>
    <row r="38" spans="3:18" ht="16" customHeight="1" x14ac:dyDescent="0.35">
      <c r="C38" s="24"/>
      <c r="D38" s="24"/>
      <c r="E38" s="24"/>
      <c r="F38" s="24"/>
      <c r="G38" s="24"/>
      <c r="H38" s="24"/>
      <c r="I38" s="24"/>
      <c r="J38" s="24"/>
      <c r="K38" s="24"/>
      <c r="L38" s="24"/>
      <c r="M38" s="24"/>
      <c r="N38" s="24"/>
      <c r="O38" s="24"/>
      <c r="P38" s="24"/>
      <c r="Q38" s="24"/>
      <c r="R38" s="24"/>
    </row>
    <row r="39" spans="3:18" ht="16" customHeight="1" x14ac:dyDescent="0.35">
      <c r="C39" s="24"/>
      <c r="D39" s="24"/>
      <c r="E39" s="24"/>
      <c r="F39" s="24"/>
      <c r="G39" s="24"/>
      <c r="H39" s="24"/>
      <c r="I39" s="24"/>
      <c r="J39" s="24"/>
      <c r="K39" s="24"/>
      <c r="L39" s="24"/>
      <c r="M39" s="24"/>
      <c r="N39" s="24"/>
      <c r="O39" s="24"/>
      <c r="P39" s="24"/>
      <c r="Q39" s="24"/>
      <c r="R39" s="24"/>
    </row>
    <row r="40" spans="3:18" ht="16" customHeight="1" x14ac:dyDescent="0.35">
      <c r="C40" s="24"/>
      <c r="D40" s="24"/>
      <c r="E40" s="24"/>
      <c r="F40" s="24"/>
      <c r="G40" s="24"/>
      <c r="H40" s="24"/>
      <c r="I40" s="24"/>
      <c r="J40" s="24"/>
      <c r="K40" s="24"/>
      <c r="L40" s="24"/>
      <c r="M40" s="24"/>
      <c r="N40" s="24"/>
      <c r="O40" s="24"/>
      <c r="P40" s="24"/>
      <c r="Q40" s="24"/>
      <c r="R40" s="24"/>
    </row>
    <row r="41" spans="3:18" ht="16" customHeight="1" x14ac:dyDescent="0.35">
      <c r="C41" s="24"/>
      <c r="D41" s="24"/>
      <c r="E41" s="24"/>
      <c r="F41" s="24"/>
      <c r="G41" s="24"/>
      <c r="H41" s="24"/>
      <c r="I41" s="24"/>
      <c r="J41" s="24"/>
      <c r="K41" s="24"/>
      <c r="L41" s="24"/>
      <c r="M41" s="24"/>
      <c r="N41" s="24"/>
      <c r="O41" s="24"/>
      <c r="P41" s="24"/>
      <c r="Q41" s="24"/>
      <c r="R41" s="24"/>
    </row>
    <row r="42" spans="3:18" ht="16" customHeight="1" x14ac:dyDescent="0.35">
      <c r="C42" s="24"/>
      <c r="D42" s="24"/>
      <c r="E42" s="24"/>
      <c r="F42" s="24"/>
      <c r="G42" s="24"/>
      <c r="H42" s="24"/>
      <c r="I42" s="24"/>
      <c r="J42" s="24"/>
      <c r="K42" s="24"/>
      <c r="L42" s="24"/>
      <c r="M42" s="24"/>
      <c r="N42" s="24"/>
      <c r="O42" s="24"/>
      <c r="P42" s="24"/>
      <c r="Q42" s="24"/>
      <c r="R42" s="24"/>
    </row>
    <row r="43" spans="3:18" ht="16" customHeight="1" x14ac:dyDescent="0.35">
      <c r="C43" s="24"/>
      <c r="D43" s="24"/>
      <c r="E43" s="24"/>
      <c r="F43" s="24"/>
      <c r="G43" s="24"/>
      <c r="H43" s="24"/>
      <c r="I43" s="24"/>
      <c r="J43" s="24"/>
      <c r="K43" s="24"/>
      <c r="L43" s="24"/>
      <c r="M43" s="24"/>
      <c r="N43" s="24"/>
      <c r="O43" s="24"/>
      <c r="P43" s="24"/>
      <c r="Q43" s="24"/>
      <c r="R43" s="24"/>
    </row>
    <row r="44" spans="3:18" ht="16" customHeight="1" x14ac:dyDescent="0.35">
      <c r="C44" s="24"/>
      <c r="D44" s="24"/>
      <c r="E44" s="24"/>
      <c r="F44" s="24"/>
      <c r="G44" s="24"/>
      <c r="H44" s="24"/>
      <c r="I44" s="24"/>
      <c r="J44" s="24"/>
      <c r="K44" s="24"/>
      <c r="L44" s="24"/>
      <c r="M44" s="24"/>
      <c r="N44" s="24"/>
      <c r="O44" s="24"/>
      <c r="P44" s="24"/>
      <c r="Q44" s="24"/>
      <c r="R44" s="24"/>
    </row>
    <row r="45" spans="3:18" ht="16" customHeight="1" x14ac:dyDescent="0.35">
      <c r="C45" s="24"/>
      <c r="D45" s="24"/>
      <c r="E45" s="24"/>
      <c r="F45" s="24"/>
      <c r="G45" s="24"/>
      <c r="H45" s="24"/>
      <c r="I45" s="24"/>
      <c r="J45" s="24"/>
      <c r="K45" s="24"/>
      <c r="L45" s="24"/>
      <c r="M45" s="24"/>
      <c r="N45" s="24"/>
      <c r="O45" s="24"/>
      <c r="P45" s="24"/>
      <c r="Q45" s="24"/>
      <c r="R45" s="24"/>
    </row>
    <row r="46" spans="3:18" ht="16" customHeight="1" x14ac:dyDescent="0.35">
      <c r="C46" s="24"/>
      <c r="D46" s="24"/>
      <c r="E46" s="24"/>
      <c r="F46" s="24"/>
      <c r="G46" s="24"/>
      <c r="H46" s="24"/>
      <c r="I46" s="24"/>
      <c r="J46" s="24"/>
      <c r="K46" s="24"/>
      <c r="L46" s="24"/>
      <c r="M46" s="24"/>
      <c r="N46" s="24"/>
      <c r="O46" s="24"/>
      <c r="P46" s="24"/>
      <c r="Q46" s="24"/>
      <c r="R46" s="24"/>
    </row>
    <row r="47" spans="3:18" ht="16" customHeight="1" x14ac:dyDescent="0.35">
      <c r="C47" s="24"/>
      <c r="D47" s="24"/>
      <c r="E47" s="24"/>
      <c r="F47" s="24"/>
      <c r="G47" s="24"/>
      <c r="H47" s="24"/>
      <c r="I47" s="24"/>
      <c r="J47" s="24"/>
      <c r="K47" s="24"/>
      <c r="L47" s="24"/>
      <c r="M47" s="24"/>
      <c r="N47" s="24"/>
      <c r="O47" s="24"/>
      <c r="P47" s="24"/>
      <c r="Q47" s="24"/>
      <c r="R47" s="24"/>
    </row>
    <row r="48" spans="3:18" ht="16" customHeight="1" x14ac:dyDescent="0.35">
      <c r="C48" s="24"/>
      <c r="D48" s="24"/>
      <c r="E48" s="24"/>
      <c r="F48" s="24"/>
      <c r="G48" s="24"/>
      <c r="H48" s="24"/>
      <c r="I48" s="24"/>
      <c r="J48" s="24"/>
      <c r="K48" s="24"/>
      <c r="L48" s="24"/>
      <c r="M48" s="24"/>
      <c r="N48" s="24"/>
      <c r="O48" s="24"/>
      <c r="P48" s="24"/>
      <c r="Q48" s="24"/>
      <c r="R48" s="24"/>
    </row>
    <row r="49" spans="3:18" ht="16" customHeight="1" x14ac:dyDescent="0.35">
      <c r="C49" s="24"/>
      <c r="D49" s="24"/>
      <c r="E49" s="24"/>
      <c r="F49" s="24"/>
      <c r="G49" s="24"/>
      <c r="H49" s="24"/>
      <c r="I49" s="24"/>
      <c r="J49" s="24"/>
      <c r="K49" s="24"/>
      <c r="L49" s="24"/>
      <c r="M49" s="24"/>
      <c r="N49" s="24"/>
      <c r="O49" s="24"/>
      <c r="P49" s="24"/>
      <c r="Q49" s="24"/>
      <c r="R49" s="24"/>
    </row>
    <row r="50" spans="3:18" ht="16" customHeight="1" x14ac:dyDescent="0.35">
      <c r="C50" s="24"/>
      <c r="D50" s="24"/>
      <c r="E50" s="24"/>
      <c r="F50" s="24"/>
      <c r="G50" s="24"/>
      <c r="H50" s="24"/>
      <c r="I50" s="24"/>
      <c r="J50" s="24"/>
      <c r="K50" s="24"/>
      <c r="L50" s="24"/>
      <c r="M50" s="24"/>
      <c r="N50" s="24"/>
      <c r="O50" s="24"/>
      <c r="P50" s="24"/>
      <c r="Q50" s="24"/>
      <c r="R50" s="24"/>
    </row>
    <row r="51" spans="3:18" ht="16" customHeight="1" x14ac:dyDescent="0.35">
      <c r="C51" s="24"/>
      <c r="D51" s="24"/>
      <c r="E51" s="24"/>
      <c r="F51" s="24"/>
      <c r="G51" s="24"/>
      <c r="H51" s="24"/>
      <c r="I51" s="24"/>
      <c r="J51" s="24"/>
      <c r="K51" s="24"/>
      <c r="L51" s="24"/>
      <c r="M51" s="24"/>
      <c r="N51" s="24"/>
      <c r="O51" s="24"/>
      <c r="P51" s="24"/>
      <c r="Q51" s="24"/>
      <c r="R51" s="24"/>
    </row>
    <row r="52" spans="3:18" ht="16" customHeight="1" x14ac:dyDescent="0.35">
      <c r="C52" s="24"/>
      <c r="D52" s="24"/>
      <c r="E52" s="24"/>
      <c r="F52" s="24"/>
      <c r="G52" s="24"/>
      <c r="H52" s="24"/>
      <c r="I52" s="24"/>
      <c r="J52" s="24"/>
      <c r="K52" s="24"/>
      <c r="L52" s="24"/>
      <c r="M52" s="24"/>
      <c r="N52" s="24"/>
      <c r="O52" s="24"/>
      <c r="P52" s="24"/>
      <c r="Q52" s="24"/>
      <c r="R52" s="24"/>
    </row>
    <row r="53" spans="3:18" ht="16" customHeight="1" x14ac:dyDescent="0.35">
      <c r="C53" s="24"/>
      <c r="D53" s="24"/>
      <c r="E53" s="24"/>
      <c r="F53" s="24"/>
      <c r="G53" s="24"/>
      <c r="H53" s="24"/>
      <c r="I53" s="24"/>
      <c r="J53" s="24"/>
      <c r="K53" s="24"/>
      <c r="L53" s="24"/>
      <c r="M53" s="24"/>
      <c r="N53" s="24"/>
      <c r="O53" s="24"/>
      <c r="P53" s="24"/>
      <c r="Q53" s="24"/>
      <c r="R53" s="24"/>
    </row>
    <row r="54" spans="3:18" ht="16" customHeight="1" x14ac:dyDescent="0.35">
      <c r="C54" s="24"/>
      <c r="D54" s="24"/>
      <c r="E54" s="24"/>
      <c r="F54" s="24"/>
      <c r="G54" s="24"/>
      <c r="H54" s="24"/>
      <c r="I54" s="24"/>
      <c r="J54" s="24"/>
      <c r="K54" s="24"/>
      <c r="L54" s="24"/>
      <c r="M54" s="24"/>
      <c r="N54" s="24"/>
      <c r="O54" s="24"/>
      <c r="P54" s="24"/>
      <c r="Q54" s="24"/>
      <c r="R54" s="24"/>
    </row>
    <row r="55" spans="3:18" ht="16" customHeight="1" x14ac:dyDescent="0.35">
      <c r="C55" s="24"/>
      <c r="D55" s="24"/>
      <c r="E55" s="24"/>
      <c r="F55" s="24"/>
      <c r="G55" s="24"/>
      <c r="H55" s="24"/>
      <c r="I55" s="24"/>
      <c r="J55" s="24"/>
      <c r="K55" s="24"/>
      <c r="L55" s="24"/>
      <c r="M55" s="24"/>
      <c r="N55" s="24"/>
      <c r="O55" s="24"/>
      <c r="P55" s="24"/>
      <c r="Q55" s="24"/>
      <c r="R55" s="24"/>
    </row>
    <row r="56" spans="3:18" ht="16" customHeight="1" x14ac:dyDescent="0.35">
      <c r="C56" s="24"/>
      <c r="D56" s="24"/>
      <c r="E56" s="24"/>
      <c r="F56" s="24"/>
      <c r="G56" s="24"/>
      <c r="H56" s="24"/>
      <c r="I56" s="24"/>
      <c r="J56" s="24"/>
      <c r="K56" s="24"/>
      <c r="L56" s="24"/>
      <c r="M56" s="24"/>
      <c r="N56" s="24"/>
      <c r="O56" s="24"/>
      <c r="P56" s="24"/>
      <c r="Q56" s="24"/>
      <c r="R56" s="24"/>
    </row>
    <row r="57" spans="3:18" ht="16" customHeight="1" x14ac:dyDescent="0.35">
      <c r="C57" s="24"/>
      <c r="D57" s="24"/>
      <c r="E57" s="24"/>
      <c r="F57" s="24"/>
      <c r="G57" s="24"/>
      <c r="H57" s="24"/>
      <c r="I57" s="24"/>
      <c r="J57" s="24"/>
      <c r="K57" s="24"/>
      <c r="L57" s="24"/>
      <c r="M57" s="24"/>
      <c r="N57" s="24"/>
      <c r="O57" s="24"/>
      <c r="P57" s="24"/>
      <c r="Q57" s="24"/>
      <c r="R57" s="24"/>
    </row>
    <row r="58" spans="3:18" ht="16" customHeight="1" x14ac:dyDescent="0.35">
      <c r="C58" s="24"/>
      <c r="D58" s="24"/>
      <c r="E58" s="24"/>
      <c r="F58" s="24"/>
      <c r="G58" s="24"/>
      <c r="H58" s="24"/>
      <c r="I58" s="24"/>
      <c r="J58" s="24"/>
      <c r="K58" s="24"/>
      <c r="L58" s="24"/>
      <c r="M58" s="24"/>
      <c r="N58" s="24"/>
      <c r="O58" s="24"/>
      <c r="P58" s="24"/>
      <c r="Q58" s="24"/>
      <c r="R58" s="24"/>
    </row>
    <row r="59" spans="3:18" ht="16" customHeight="1" x14ac:dyDescent="0.35">
      <c r="C59" s="24"/>
      <c r="D59" s="24"/>
      <c r="E59" s="24"/>
      <c r="F59" s="24"/>
      <c r="G59" s="24"/>
      <c r="H59" s="24"/>
      <c r="I59" s="24"/>
      <c r="J59" s="24"/>
      <c r="K59" s="24"/>
      <c r="L59" s="24"/>
      <c r="M59" s="24"/>
      <c r="N59" s="24"/>
      <c r="O59" s="24"/>
      <c r="P59" s="24"/>
      <c r="Q59" s="24"/>
      <c r="R59" s="24"/>
    </row>
    <row r="60" spans="3:18" ht="16" customHeight="1" x14ac:dyDescent="0.35">
      <c r="C60" s="24"/>
      <c r="D60" s="24"/>
      <c r="E60" s="24"/>
      <c r="F60" s="24"/>
      <c r="G60" s="24"/>
      <c r="H60" s="24"/>
      <c r="I60" s="24"/>
      <c r="J60" s="24"/>
      <c r="K60" s="24"/>
      <c r="L60" s="24"/>
      <c r="M60" s="24"/>
      <c r="N60" s="24"/>
      <c r="O60" s="24"/>
      <c r="P60" s="24"/>
      <c r="Q60" s="24"/>
      <c r="R60" s="24"/>
    </row>
    <row r="61" spans="3:18" ht="16" customHeight="1" x14ac:dyDescent="0.35">
      <c r="C61" s="24"/>
      <c r="D61" s="24"/>
      <c r="E61" s="24"/>
      <c r="F61" s="24"/>
      <c r="G61" s="24"/>
      <c r="H61" s="24"/>
      <c r="I61" s="24"/>
      <c r="J61" s="24"/>
      <c r="K61" s="24"/>
      <c r="L61" s="24"/>
      <c r="M61" s="24"/>
      <c r="N61" s="24"/>
      <c r="O61" s="24"/>
      <c r="P61" s="24"/>
      <c r="Q61" s="24"/>
      <c r="R61" s="24"/>
    </row>
    <row r="62" spans="3:18" ht="16" customHeight="1" x14ac:dyDescent="0.35">
      <c r="C62" s="24"/>
      <c r="D62" s="24"/>
      <c r="E62" s="24"/>
      <c r="F62" s="24"/>
      <c r="G62" s="24"/>
      <c r="H62" s="24"/>
      <c r="I62" s="24"/>
      <c r="J62" s="24"/>
      <c r="K62" s="24"/>
      <c r="L62" s="24"/>
      <c r="M62" s="24"/>
      <c r="N62" s="24"/>
      <c r="O62" s="24"/>
      <c r="P62" s="24"/>
      <c r="Q62" s="24"/>
      <c r="R62" s="24"/>
    </row>
    <row r="63" spans="3:18" ht="16" customHeight="1" x14ac:dyDescent="0.35">
      <c r="C63" s="24"/>
      <c r="D63" s="24"/>
      <c r="E63" s="24"/>
      <c r="F63" s="24"/>
      <c r="G63" s="24"/>
      <c r="H63" s="24"/>
      <c r="I63" s="24"/>
      <c r="J63" s="24"/>
      <c r="K63" s="24"/>
      <c r="L63" s="24"/>
      <c r="M63" s="24"/>
      <c r="N63" s="24"/>
      <c r="O63" s="24"/>
      <c r="P63" s="24"/>
      <c r="Q63" s="24"/>
      <c r="R63" s="24"/>
    </row>
    <row r="64" spans="3:18" ht="16" customHeight="1" x14ac:dyDescent="0.35">
      <c r="C64" s="24"/>
      <c r="D64" s="24"/>
      <c r="E64" s="24"/>
      <c r="F64" s="24"/>
      <c r="G64" s="24"/>
      <c r="H64" s="24"/>
      <c r="I64" s="24"/>
      <c r="J64" s="24"/>
      <c r="K64" s="24"/>
      <c r="L64" s="24"/>
      <c r="M64" s="24"/>
      <c r="N64" s="24"/>
      <c r="O64" s="24"/>
      <c r="P64" s="24"/>
      <c r="Q64" s="24"/>
      <c r="R64" s="24"/>
    </row>
    <row r="65" spans="3:18" ht="16" customHeight="1" x14ac:dyDescent="0.35">
      <c r="C65" s="24"/>
      <c r="D65" s="24"/>
      <c r="E65" s="24"/>
      <c r="F65" s="24"/>
      <c r="G65" s="24"/>
      <c r="H65" s="24"/>
      <c r="I65" s="24"/>
      <c r="J65" s="24"/>
      <c r="K65" s="24"/>
      <c r="L65" s="24"/>
      <c r="M65" s="24"/>
      <c r="N65" s="24"/>
      <c r="O65" s="24"/>
      <c r="P65" s="24"/>
      <c r="Q65" s="24"/>
      <c r="R65" s="24"/>
    </row>
    <row r="66" spans="3:18" ht="16" customHeight="1" x14ac:dyDescent="0.35">
      <c r="C66" s="24"/>
      <c r="D66" s="24"/>
      <c r="E66" s="24"/>
      <c r="F66" s="24"/>
      <c r="G66" s="24"/>
      <c r="H66" s="24"/>
      <c r="I66" s="24"/>
      <c r="J66" s="24"/>
      <c r="K66" s="24"/>
      <c r="L66" s="24"/>
      <c r="M66" s="24"/>
      <c r="N66" s="24"/>
      <c r="O66" s="24"/>
      <c r="P66" s="24"/>
      <c r="Q66" s="24"/>
      <c r="R66" s="24"/>
    </row>
    <row r="67" spans="3:18" ht="16" customHeight="1" x14ac:dyDescent="0.35">
      <c r="C67" s="24"/>
      <c r="D67" s="24"/>
      <c r="E67" s="24"/>
      <c r="F67" s="24"/>
      <c r="G67" s="24"/>
      <c r="H67" s="24"/>
      <c r="I67" s="24"/>
      <c r="J67" s="24"/>
      <c r="K67" s="24"/>
      <c r="L67" s="24"/>
      <c r="M67" s="24"/>
      <c r="N67" s="24"/>
      <c r="O67" s="24"/>
      <c r="P67" s="24"/>
      <c r="Q67" s="24"/>
      <c r="R67" s="24"/>
    </row>
    <row r="68" spans="3:18" ht="16" customHeight="1" x14ac:dyDescent="0.35">
      <c r="C68" s="24"/>
      <c r="D68" s="24"/>
      <c r="E68" s="24"/>
      <c r="F68" s="24"/>
      <c r="G68" s="24"/>
      <c r="H68" s="24"/>
      <c r="I68" s="24"/>
      <c r="J68" s="24"/>
      <c r="K68" s="24"/>
      <c r="L68" s="24"/>
      <c r="M68" s="24"/>
      <c r="N68" s="24"/>
      <c r="O68" s="24"/>
      <c r="P68" s="24"/>
      <c r="Q68" s="24"/>
      <c r="R68" s="24"/>
    </row>
    <row r="69" spans="3:18" ht="16" customHeight="1" x14ac:dyDescent="0.35">
      <c r="C69" s="24"/>
      <c r="D69" s="24"/>
      <c r="E69" s="24"/>
      <c r="F69" s="24"/>
      <c r="G69" s="24"/>
      <c r="H69" s="24"/>
      <c r="I69" s="24"/>
      <c r="J69" s="24"/>
      <c r="K69" s="24"/>
      <c r="L69" s="24"/>
      <c r="M69" s="24"/>
      <c r="N69" s="24"/>
      <c r="O69" s="24"/>
      <c r="P69" s="24"/>
      <c r="Q69" s="24"/>
      <c r="R69" s="24"/>
    </row>
    <row r="70" spans="3:18" ht="16" customHeight="1" x14ac:dyDescent="0.35">
      <c r="C70" s="24"/>
      <c r="D70" s="24"/>
      <c r="E70" s="24"/>
      <c r="F70" s="24"/>
      <c r="G70" s="24"/>
      <c r="H70" s="24"/>
      <c r="I70" s="24"/>
      <c r="J70" s="24"/>
      <c r="K70" s="24"/>
      <c r="L70" s="24"/>
      <c r="M70" s="24"/>
      <c r="N70" s="24"/>
      <c r="O70" s="24"/>
      <c r="P70" s="24"/>
      <c r="Q70" s="24"/>
      <c r="R70" s="24"/>
    </row>
    <row r="71" spans="3:18" ht="16" customHeight="1" x14ac:dyDescent="0.35">
      <c r="C71" s="24"/>
      <c r="D71" s="24"/>
      <c r="E71" s="24"/>
      <c r="F71" s="24"/>
      <c r="G71" s="24"/>
      <c r="H71" s="24"/>
      <c r="I71" s="24"/>
      <c r="J71" s="24"/>
      <c r="K71" s="24"/>
      <c r="L71" s="24"/>
      <c r="M71" s="24"/>
      <c r="N71" s="24"/>
      <c r="O71" s="24"/>
      <c r="P71" s="24"/>
      <c r="Q71" s="24"/>
      <c r="R71" s="24"/>
    </row>
    <row r="72" spans="3:18" ht="16" customHeight="1" x14ac:dyDescent="0.35">
      <c r="C72" s="24"/>
      <c r="D72" s="24"/>
      <c r="E72" s="24"/>
      <c r="F72" s="24"/>
      <c r="G72" s="24"/>
      <c r="H72" s="24"/>
      <c r="I72" s="24"/>
      <c r="J72" s="24"/>
      <c r="K72" s="24"/>
      <c r="L72" s="24"/>
      <c r="M72" s="24"/>
      <c r="N72" s="24"/>
      <c r="O72" s="24"/>
      <c r="P72" s="24"/>
      <c r="Q72" s="24"/>
      <c r="R72" s="24"/>
    </row>
    <row r="73" spans="3:18" ht="16" customHeight="1" x14ac:dyDescent="0.35">
      <c r="C73" s="24"/>
      <c r="D73" s="24"/>
      <c r="E73" s="24"/>
      <c r="F73" s="24"/>
      <c r="G73" s="24"/>
      <c r="H73" s="24"/>
      <c r="I73" s="24"/>
      <c r="J73" s="24"/>
      <c r="K73" s="24"/>
      <c r="L73" s="24"/>
      <c r="M73" s="24"/>
      <c r="N73" s="24"/>
      <c r="O73" s="24"/>
      <c r="P73" s="24"/>
      <c r="Q73" s="24"/>
      <c r="R73" s="24"/>
    </row>
    <row r="74" spans="3:18" ht="16" customHeight="1" x14ac:dyDescent="0.35">
      <c r="C74" s="24"/>
      <c r="D74" s="24"/>
      <c r="E74" s="24"/>
      <c r="F74" s="24"/>
      <c r="G74" s="24"/>
      <c r="H74" s="24"/>
      <c r="I74" s="24"/>
      <c r="J74" s="24"/>
      <c r="K74" s="24"/>
      <c r="L74" s="24"/>
      <c r="M74" s="24"/>
      <c r="N74" s="24"/>
      <c r="O74" s="24"/>
      <c r="P74" s="24"/>
      <c r="Q74" s="24"/>
      <c r="R74" s="24"/>
    </row>
    <row r="75" spans="3:18" ht="16" customHeight="1" x14ac:dyDescent="0.35">
      <c r="C75" s="24"/>
      <c r="D75" s="24"/>
      <c r="E75" s="24"/>
      <c r="F75" s="24"/>
      <c r="G75" s="24"/>
      <c r="H75" s="24"/>
      <c r="I75" s="24"/>
      <c r="J75" s="24"/>
      <c r="K75" s="24"/>
      <c r="L75" s="24"/>
      <c r="M75" s="24"/>
      <c r="N75" s="24"/>
      <c r="O75" s="24"/>
      <c r="P75" s="24"/>
      <c r="Q75" s="24"/>
      <c r="R75" s="24"/>
    </row>
    <row r="76" spans="3:18" ht="16" customHeight="1" x14ac:dyDescent="0.35">
      <c r="C76" s="24"/>
      <c r="D76" s="24"/>
      <c r="E76" s="24"/>
      <c r="F76" s="24"/>
      <c r="G76" s="24"/>
      <c r="H76" s="24"/>
      <c r="I76" s="24"/>
      <c r="J76" s="24"/>
      <c r="K76" s="24"/>
      <c r="L76" s="24"/>
      <c r="M76" s="24"/>
      <c r="N76" s="24"/>
      <c r="O76" s="24"/>
      <c r="P76" s="24"/>
      <c r="Q76" s="24"/>
      <c r="R76" s="24"/>
    </row>
    <row r="77" spans="3:18" ht="16" customHeight="1" x14ac:dyDescent="0.35">
      <c r="C77" s="24"/>
      <c r="D77" s="24"/>
      <c r="E77" s="24"/>
      <c r="F77" s="24"/>
      <c r="G77" s="24"/>
      <c r="H77" s="24"/>
      <c r="I77" s="24"/>
      <c r="J77" s="24"/>
      <c r="K77" s="24"/>
      <c r="L77" s="24"/>
      <c r="M77" s="24"/>
      <c r="N77" s="24"/>
      <c r="O77" s="24"/>
      <c r="P77" s="24"/>
      <c r="Q77" s="24"/>
      <c r="R77" s="24"/>
    </row>
    <row r="78" spans="3:18" ht="16" customHeight="1" x14ac:dyDescent="0.35">
      <c r="C78" s="24"/>
      <c r="D78" s="24"/>
      <c r="E78" s="24"/>
      <c r="F78" s="24"/>
      <c r="G78" s="24"/>
      <c r="H78" s="24"/>
      <c r="I78" s="24"/>
      <c r="J78" s="24"/>
      <c r="K78" s="24"/>
      <c r="L78" s="24"/>
      <c r="M78" s="24"/>
      <c r="N78" s="24"/>
      <c r="O78" s="24"/>
      <c r="P78" s="24"/>
      <c r="Q78" s="24"/>
      <c r="R78" s="24"/>
    </row>
    <row r="79" spans="3:18" ht="16" customHeight="1" x14ac:dyDescent="0.35">
      <c r="C79" s="24"/>
      <c r="D79" s="24"/>
      <c r="E79" s="24"/>
      <c r="F79" s="24"/>
      <c r="G79" s="24"/>
      <c r="H79" s="24"/>
      <c r="I79" s="24"/>
      <c r="J79" s="24"/>
      <c r="K79" s="24"/>
      <c r="L79" s="24"/>
      <c r="M79" s="24"/>
      <c r="N79" s="24"/>
      <c r="O79" s="24"/>
      <c r="P79" s="24"/>
      <c r="Q79" s="24"/>
      <c r="R79" s="24"/>
    </row>
    <row r="80" spans="3:18" ht="16" customHeight="1" x14ac:dyDescent="0.35">
      <c r="C80" s="24"/>
      <c r="D80" s="24"/>
      <c r="E80" s="24"/>
      <c r="F80" s="24"/>
      <c r="G80" s="24"/>
      <c r="H80" s="24"/>
      <c r="I80" s="24"/>
      <c r="J80" s="24"/>
      <c r="K80" s="24"/>
      <c r="L80" s="24"/>
      <c r="M80" s="24"/>
      <c r="N80" s="24"/>
      <c r="O80" s="24"/>
      <c r="P80" s="24"/>
      <c r="Q80" s="24"/>
      <c r="R80" s="24"/>
    </row>
    <row r="81" spans="3:18" ht="16" customHeight="1" x14ac:dyDescent="0.35">
      <c r="C81" s="24"/>
      <c r="D81" s="24"/>
      <c r="E81" s="24"/>
      <c r="F81" s="24"/>
      <c r="G81" s="24"/>
      <c r="H81" s="24"/>
      <c r="I81" s="24"/>
      <c r="J81" s="24"/>
      <c r="K81" s="24"/>
      <c r="L81" s="24"/>
      <c r="M81" s="24"/>
      <c r="N81" s="24"/>
      <c r="O81" s="24"/>
      <c r="P81" s="24"/>
      <c r="Q81" s="24"/>
      <c r="R81" s="24"/>
    </row>
    <row r="82" spans="3:18" ht="16" customHeight="1" x14ac:dyDescent="0.35">
      <c r="C82" s="24"/>
      <c r="D82" s="24"/>
      <c r="E82" s="24"/>
      <c r="F82" s="24"/>
      <c r="G82" s="24"/>
      <c r="H82" s="24"/>
      <c r="I82" s="24"/>
      <c r="J82" s="24"/>
      <c r="K82" s="24"/>
      <c r="L82" s="24"/>
      <c r="M82" s="24"/>
      <c r="N82" s="24"/>
      <c r="O82" s="24"/>
      <c r="P82" s="24"/>
      <c r="Q82" s="24"/>
      <c r="R82" s="24"/>
    </row>
    <row r="83" spans="3:18" ht="16" customHeight="1" x14ac:dyDescent="0.35">
      <c r="C83" s="24"/>
      <c r="D83" s="24"/>
      <c r="E83" s="24"/>
      <c r="F83" s="24"/>
      <c r="G83" s="24"/>
      <c r="H83" s="24"/>
      <c r="I83" s="24"/>
      <c r="J83" s="24"/>
      <c r="K83" s="24"/>
      <c r="L83" s="24"/>
      <c r="M83" s="24"/>
      <c r="N83" s="24"/>
      <c r="O83" s="24"/>
      <c r="P83" s="24"/>
      <c r="Q83" s="24"/>
      <c r="R83" s="24"/>
    </row>
    <row r="84" spans="3:18" ht="16" customHeight="1" x14ac:dyDescent="0.35">
      <c r="C84" s="24"/>
      <c r="D84" s="24"/>
      <c r="E84" s="24"/>
      <c r="F84" s="24"/>
      <c r="G84" s="24"/>
      <c r="H84" s="24"/>
      <c r="I84" s="24"/>
      <c r="J84" s="24"/>
      <c r="K84" s="24"/>
      <c r="L84" s="24"/>
      <c r="M84" s="24"/>
      <c r="N84" s="24"/>
      <c r="O84" s="24"/>
      <c r="P84" s="24"/>
      <c r="Q84" s="24"/>
      <c r="R84" s="24"/>
    </row>
    <row r="85" spans="3:18" ht="16" customHeight="1" x14ac:dyDescent="0.35">
      <c r="C85" s="24"/>
      <c r="D85" s="24"/>
      <c r="E85" s="24"/>
      <c r="F85" s="24"/>
      <c r="G85" s="24"/>
      <c r="H85" s="24"/>
      <c r="I85" s="24"/>
      <c r="J85" s="24"/>
      <c r="K85" s="24"/>
      <c r="L85" s="24"/>
      <c r="M85" s="24"/>
      <c r="N85" s="24"/>
      <c r="O85" s="24"/>
      <c r="P85" s="24"/>
      <c r="Q85" s="24"/>
      <c r="R85" s="24"/>
    </row>
    <row r="86" spans="3:18" ht="16" customHeight="1" x14ac:dyDescent="0.35">
      <c r="C86" s="24"/>
      <c r="D86" s="24"/>
      <c r="E86" s="24"/>
      <c r="F86" s="24"/>
      <c r="G86" s="24"/>
      <c r="H86" s="24"/>
      <c r="I86" s="24"/>
      <c r="J86" s="24"/>
      <c r="K86" s="24"/>
      <c r="L86" s="24"/>
      <c r="M86" s="24"/>
      <c r="N86" s="24"/>
      <c r="O86" s="24"/>
      <c r="P86" s="24"/>
      <c r="Q86" s="24"/>
      <c r="R86" s="24"/>
    </row>
    <row r="87" spans="3:18" ht="16" customHeight="1" x14ac:dyDescent="0.35">
      <c r="C87" s="24"/>
      <c r="D87" s="24"/>
      <c r="E87" s="24"/>
      <c r="F87" s="24"/>
      <c r="G87" s="24"/>
      <c r="H87" s="24"/>
      <c r="I87" s="24"/>
      <c r="J87" s="24"/>
      <c r="K87" s="24"/>
      <c r="L87" s="24"/>
      <c r="M87" s="24"/>
      <c r="N87" s="24"/>
      <c r="O87" s="24"/>
      <c r="P87" s="24"/>
      <c r="Q87" s="24"/>
      <c r="R87" s="24"/>
    </row>
    <row r="88" spans="3:18" ht="16" customHeight="1" x14ac:dyDescent="0.35">
      <c r="C88" s="24"/>
      <c r="D88" s="24"/>
      <c r="E88" s="24"/>
      <c r="F88" s="24"/>
      <c r="G88" s="24"/>
      <c r="H88" s="24"/>
      <c r="I88" s="24"/>
      <c r="J88" s="24"/>
      <c r="K88" s="24"/>
      <c r="L88" s="24"/>
      <c r="M88" s="24"/>
      <c r="N88" s="24"/>
      <c r="O88" s="24"/>
      <c r="P88" s="24"/>
      <c r="Q88" s="24"/>
      <c r="R88" s="24"/>
    </row>
    <row r="89" spans="3:18" ht="16" customHeight="1" x14ac:dyDescent="0.35">
      <c r="C89" s="24"/>
      <c r="D89" s="24"/>
      <c r="E89" s="24"/>
      <c r="F89" s="24"/>
      <c r="G89" s="24"/>
      <c r="H89" s="24"/>
      <c r="I89" s="24"/>
      <c r="J89" s="24"/>
      <c r="K89" s="24"/>
      <c r="L89" s="24"/>
      <c r="M89" s="24"/>
      <c r="N89" s="24"/>
      <c r="O89" s="24"/>
      <c r="P89" s="24"/>
      <c r="Q89" s="24"/>
      <c r="R89" s="24"/>
    </row>
    <row r="90" spans="3:18" ht="16" customHeight="1" x14ac:dyDescent="0.35">
      <c r="C90" s="24"/>
      <c r="D90" s="24"/>
      <c r="E90" s="24"/>
      <c r="F90" s="24"/>
      <c r="G90" s="24"/>
      <c r="H90" s="24"/>
      <c r="I90" s="24"/>
      <c r="J90" s="24"/>
      <c r="K90" s="24"/>
      <c r="L90" s="24"/>
      <c r="M90" s="24"/>
      <c r="N90" s="24"/>
      <c r="O90" s="24"/>
      <c r="P90" s="24"/>
      <c r="Q90" s="24"/>
      <c r="R90" s="24"/>
    </row>
    <row r="91" spans="3:18" ht="16" customHeight="1" x14ac:dyDescent="0.35">
      <c r="C91" s="24"/>
      <c r="D91" s="24"/>
      <c r="E91" s="24"/>
      <c r="F91" s="24"/>
      <c r="G91" s="24"/>
      <c r="H91" s="24"/>
      <c r="I91" s="24"/>
      <c r="J91" s="24"/>
      <c r="K91" s="24"/>
      <c r="L91" s="24"/>
      <c r="M91" s="24"/>
      <c r="N91" s="24"/>
      <c r="O91" s="24"/>
      <c r="P91" s="24"/>
      <c r="Q91" s="24"/>
      <c r="R91" s="24"/>
    </row>
    <row r="92" spans="3:18" ht="16" customHeight="1" x14ac:dyDescent="0.35">
      <c r="C92" s="24"/>
      <c r="D92" s="24"/>
      <c r="E92" s="24"/>
      <c r="F92" s="24"/>
      <c r="G92" s="24"/>
      <c r="H92" s="24"/>
      <c r="I92" s="24"/>
      <c r="J92" s="24"/>
      <c r="K92" s="24"/>
      <c r="L92" s="24"/>
      <c r="M92" s="24"/>
      <c r="N92" s="24"/>
      <c r="O92" s="24"/>
      <c r="P92" s="24"/>
      <c r="Q92" s="24"/>
      <c r="R92" s="24"/>
    </row>
    <row r="93" spans="3:18" ht="16" customHeight="1" x14ac:dyDescent="0.35">
      <c r="C93" s="24"/>
      <c r="D93" s="24"/>
      <c r="E93" s="24"/>
      <c r="F93" s="24"/>
      <c r="G93" s="24"/>
      <c r="H93" s="24"/>
      <c r="I93" s="24"/>
      <c r="J93" s="24"/>
      <c r="K93" s="24"/>
      <c r="L93" s="24"/>
      <c r="M93" s="24"/>
      <c r="N93" s="24"/>
      <c r="O93" s="24"/>
      <c r="P93" s="24"/>
      <c r="Q93" s="24"/>
      <c r="R93" s="24"/>
    </row>
  </sheetData>
  <sheetProtection algorithmName="SHA-512" hashValue="NKbimNSjUhFavwm8dp9d5WLESyTgTKYkwW7UlJXIDIKsckzUoBAkAQJhv35zT8A+5gJK5cpBRhjOlEPkJHmPGw==" saltValue="orT1+a1tEjAxqdL3rpuobg==" spinCount="100000" sheet="1" objects="1" scenarios="1" selectLockedCells="1" selectUnlockedCells="1"/>
  <customSheetViews>
    <customSheetView guid="{8D88DD34-EDCF-2545-92E6-3B4294438499}" scale="90" showGridLines="0" topLeftCell="B12">
      <selection activeCell="C15" sqref="C15:R30"/>
      <pageMargins left="0" right="0" top="0" bottom="0" header="0" footer="0"/>
    </customSheetView>
  </customSheetViews>
  <mergeCells count="4">
    <mergeCell ref="C7:K8"/>
    <mergeCell ref="C9:P11"/>
    <mergeCell ref="P35:Q35"/>
    <mergeCell ref="C13:R28"/>
  </mergeCells>
  <pageMargins left="0.7" right="0.7" top="0.75" bottom="0.75" header="0.3" footer="0.3"/>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D46093-E1FA-DD49-A265-3CE917571D7C}">
  <sheetPr codeName="Planilha28"/>
  <dimension ref="A1:AG93"/>
  <sheetViews>
    <sheetView showGridLines="0" showRowColHeaders="0" zoomScaleNormal="100" workbookViewId="0">
      <selection activeCell="T14" sqref="T14"/>
      <extLst>
        <ext xmlns:xlsdti="http://schemas.microsoft.com/office/spreadsheetml/2023/showDataTypeIcons" uri="{77bfe23e-c014-4d31-8a63-9c772dbf06b6}">
          <xlsdti:showDataTypeIcons visible="0"/>
        </ext>
      </extLst>
    </sheetView>
  </sheetViews>
  <sheetFormatPr defaultColWidth="10.83203125" defaultRowHeight="15.5" x14ac:dyDescent="0.35"/>
  <cols>
    <col min="1" max="2" width="10.83203125" style="8"/>
    <col min="3" max="9" width="10.83203125" style="9"/>
    <col min="10" max="10" width="11.58203125" style="9" customWidth="1"/>
    <col min="11" max="18" width="10.83203125" style="9"/>
    <col min="19" max="33" width="10.83203125" style="8"/>
    <col min="34" max="16384" width="10.83203125" style="9"/>
  </cols>
  <sheetData>
    <row r="1" spans="3:18" x14ac:dyDescent="0.35">
      <c r="C1" s="8"/>
      <c r="D1" s="8"/>
      <c r="E1" s="8"/>
      <c r="F1" s="8"/>
      <c r="G1" s="8"/>
      <c r="H1" s="8"/>
      <c r="I1" s="8"/>
      <c r="J1" s="8"/>
      <c r="K1" s="8"/>
      <c r="L1" s="8"/>
      <c r="M1" s="8"/>
      <c r="N1" s="8"/>
      <c r="O1" s="8"/>
      <c r="P1" s="8"/>
      <c r="Q1" s="8"/>
      <c r="R1" s="8"/>
    </row>
    <row r="2" spans="3:18" x14ac:dyDescent="0.35">
      <c r="C2" s="8"/>
      <c r="D2" s="8"/>
      <c r="E2" s="8"/>
      <c r="F2" s="8"/>
      <c r="G2" s="8"/>
      <c r="H2" s="8"/>
      <c r="I2" s="8"/>
      <c r="J2" s="8"/>
      <c r="K2" s="8"/>
      <c r="L2" s="8"/>
      <c r="M2" s="8"/>
      <c r="N2" s="8"/>
      <c r="O2" s="8"/>
      <c r="P2" s="8"/>
      <c r="Q2" s="8"/>
      <c r="R2" s="8"/>
    </row>
    <row r="3" spans="3:18" x14ac:dyDescent="0.35">
      <c r="C3" s="8"/>
      <c r="D3" s="8"/>
      <c r="E3" s="8"/>
      <c r="F3" s="8"/>
      <c r="G3" s="8"/>
      <c r="H3" s="8"/>
      <c r="I3" s="8"/>
      <c r="J3" s="8"/>
      <c r="K3" s="8"/>
      <c r="L3" s="8"/>
      <c r="M3" s="8"/>
      <c r="N3" s="8"/>
      <c r="O3" s="8"/>
      <c r="P3" s="8"/>
      <c r="Q3" s="8"/>
      <c r="R3" s="8"/>
    </row>
    <row r="4" spans="3:18" x14ac:dyDescent="0.35">
      <c r="C4" s="8"/>
      <c r="D4" s="8"/>
      <c r="E4" s="8"/>
      <c r="F4" s="8"/>
      <c r="G4" s="8"/>
      <c r="H4" s="8"/>
      <c r="I4" s="8"/>
      <c r="J4" s="8"/>
      <c r="K4" s="8"/>
      <c r="L4" s="8"/>
      <c r="M4" s="8"/>
      <c r="N4" s="8"/>
      <c r="O4" s="8"/>
      <c r="P4" s="8"/>
      <c r="Q4" s="8"/>
      <c r="R4" s="8"/>
    </row>
    <row r="5" spans="3:18" x14ac:dyDescent="0.35">
      <c r="C5" s="8"/>
      <c r="D5" s="8"/>
      <c r="E5" s="8"/>
      <c r="F5" s="8"/>
      <c r="G5" s="8"/>
      <c r="H5" s="8"/>
      <c r="I5" s="8"/>
      <c r="J5" s="8"/>
      <c r="K5" s="8"/>
      <c r="L5" s="8"/>
      <c r="M5" s="8"/>
      <c r="N5" s="8"/>
      <c r="O5" s="8"/>
      <c r="P5" s="8"/>
      <c r="Q5" s="8"/>
      <c r="R5" s="8"/>
    </row>
    <row r="6" spans="3:18" x14ac:dyDescent="0.35">
      <c r="C6" s="8"/>
      <c r="D6" s="8"/>
      <c r="E6" s="8"/>
      <c r="F6" s="8"/>
      <c r="G6" s="8"/>
      <c r="H6" s="8"/>
      <c r="I6" s="8"/>
      <c r="J6" s="8"/>
      <c r="K6" s="8"/>
      <c r="L6" s="8"/>
      <c r="M6" s="8"/>
      <c r="N6" s="8"/>
      <c r="O6" s="8"/>
      <c r="P6" s="8"/>
      <c r="Q6" s="8"/>
      <c r="R6" s="8"/>
    </row>
    <row r="7" spans="3:18" x14ac:dyDescent="0.35">
      <c r="C7" s="463" t="s">
        <v>484</v>
      </c>
      <c r="D7" s="463"/>
      <c r="E7" s="463"/>
      <c r="F7" s="463"/>
      <c r="G7" s="463"/>
      <c r="H7" s="463"/>
      <c r="I7" s="463"/>
      <c r="J7" s="463"/>
      <c r="K7" s="463"/>
      <c r="L7" s="7"/>
      <c r="M7" s="7"/>
      <c r="N7" s="7"/>
      <c r="O7" s="7"/>
      <c r="P7" s="7"/>
      <c r="Q7" s="7"/>
      <c r="R7" s="7"/>
    </row>
    <row r="8" spans="3:18" x14ac:dyDescent="0.35">
      <c r="C8" s="463"/>
      <c r="D8" s="463"/>
      <c r="E8" s="463"/>
      <c r="F8" s="463"/>
      <c r="G8" s="463"/>
      <c r="H8" s="463"/>
      <c r="I8" s="463"/>
      <c r="J8" s="463"/>
      <c r="K8" s="463"/>
      <c r="L8" s="7"/>
      <c r="M8" s="7"/>
      <c r="N8" s="7"/>
      <c r="O8" s="7"/>
      <c r="P8" s="7"/>
      <c r="Q8" s="7"/>
      <c r="R8" s="7"/>
    </row>
    <row r="9" spans="3:18" ht="16" customHeight="1" x14ac:dyDescent="0.35">
      <c r="C9" s="224" t="s">
        <v>136</v>
      </c>
      <c r="D9" s="224"/>
      <c r="E9" s="224"/>
      <c r="F9" s="224"/>
      <c r="G9" s="224"/>
      <c r="H9" s="224"/>
      <c r="I9" s="224"/>
      <c r="J9" s="224"/>
      <c r="K9" s="224"/>
      <c r="L9" s="224"/>
      <c r="M9" s="224"/>
      <c r="N9" s="224"/>
      <c r="O9" s="224"/>
      <c r="P9" s="224"/>
      <c r="Q9" s="7"/>
      <c r="R9" s="7"/>
    </row>
    <row r="10" spans="3:18" ht="16" customHeight="1" x14ac:dyDescent="0.35">
      <c r="C10" s="224"/>
      <c r="D10" s="224"/>
      <c r="E10" s="224"/>
      <c r="F10" s="224"/>
      <c r="G10" s="224"/>
      <c r="H10" s="224"/>
      <c r="I10" s="224"/>
      <c r="J10" s="224"/>
      <c r="K10" s="224"/>
      <c r="L10" s="224"/>
      <c r="M10" s="224"/>
      <c r="N10" s="224"/>
      <c r="O10" s="224"/>
      <c r="P10" s="224"/>
      <c r="Q10" s="7"/>
      <c r="R10" s="7"/>
    </row>
    <row r="11" spans="3:18" ht="16.5" x14ac:dyDescent="0.35">
      <c r="C11" s="12"/>
      <c r="D11" s="13"/>
      <c r="E11" s="13"/>
      <c r="F11" s="13"/>
      <c r="G11" s="14"/>
      <c r="H11" s="14"/>
      <c r="I11" s="14"/>
      <c r="J11" s="14"/>
      <c r="K11" s="14"/>
      <c r="L11" s="14"/>
      <c r="M11" s="14"/>
      <c r="N11" s="14"/>
      <c r="O11" s="14"/>
      <c r="P11" s="14"/>
      <c r="Q11" s="14"/>
      <c r="R11" s="15"/>
    </row>
    <row r="12" spans="3:18" ht="16" customHeight="1" x14ac:dyDescent="0.35">
      <c r="C12" s="625" t="s">
        <v>485</v>
      </c>
      <c r="D12" s="625"/>
      <c r="E12" s="625"/>
      <c r="F12" s="625"/>
      <c r="G12" s="625"/>
      <c r="H12" s="625"/>
      <c r="I12" s="625"/>
      <c r="J12" s="625"/>
      <c r="K12" s="625"/>
      <c r="L12" s="625"/>
      <c r="M12" s="625"/>
      <c r="N12" s="625"/>
      <c r="O12" s="625"/>
      <c r="P12" s="625"/>
      <c r="Q12" s="625"/>
      <c r="R12" s="625"/>
    </row>
    <row r="13" spans="3:18" ht="16" customHeight="1" x14ac:dyDescent="0.35">
      <c r="C13" s="625"/>
      <c r="D13" s="625"/>
      <c r="E13" s="625"/>
      <c r="F13" s="625"/>
      <c r="G13" s="625"/>
      <c r="H13" s="625"/>
      <c r="I13" s="625"/>
      <c r="J13" s="625"/>
      <c r="K13" s="625"/>
      <c r="L13" s="625"/>
      <c r="M13" s="625"/>
      <c r="N13" s="625"/>
      <c r="O13" s="625"/>
      <c r="P13" s="625"/>
      <c r="Q13" s="625"/>
      <c r="R13" s="625"/>
    </row>
    <row r="14" spans="3:18" ht="17.149999999999999" customHeight="1" x14ac:dyDescent="0.35">
      <c r="C14" s="24"/>
      <c r="D14" s="24"/>
      <c r="E14" s="24"/>
      <c r="F14" s="24"/>
      <c r="G14" s="24"/>
      <c r="H14" s="24"/>
      <c r="I14" s="24"/>
      <c r="J14" s="24"/>
      <c r="K14" s="24"/>
      <c r="L14" s="24"/>
      <c r="M14" s="24"/>
      <c r="N14" s="24"/>
      <c r="O14" s="24"/>
      <c r="P14" s="24"/>
      <c r="Q14" s="24"/>
      <c r="R14" s="24"/>
    </row>
    <row r="15" spans="3:18" ht="17.149999999999999" customHeight="1" x14ac:dyDescent="0.35">
      <c r="C15" s="623" t="s">
        <v>486</v>
      </c>
      <c r="D15" s="623"/>
      <c r="E15" s="623"/>
      <c r="F15" s="623"/>
      <c r="G15" s="623"/>
      <c r="H15" s="624" t="s">
        <v>487</v>
      </c>
      <c r="I15" s="624"/>
      <c r="J15" s="624"/>
      <c r="K15" s="624" t="s">
        <v>488</v>
      </c>
      <c r="L15" s="624"/>
      <c r="M15" s="624"/>
      <c r="N15" s="24"/>
      <c r="O15" s="24"/>
      <c r="P15" s="24"/>
      <c r="Q15" s="24"/>
      <c r="R15" s="24"/>
    </row>
    <row r="16" spans="3:18" ht="16.5" x14ac:dyDescent="0.35">
      <c r="C16" s="623"/>
      <c r="D16" s="623"/>
      <c r="E16" s="623"/>
      <c r="F16" s="623"/>
      <c r="G16" s="623"/>
      <c r="H16" s="26">
        <v>2023</v>
      </c>
      <c r="I16" s="26">
        <v>2024</v>
      </c>
      <c r="J16" s="26">
        <v>2025</v>
      </c>
      <c r="K16" s="26">
        <v>2023</v>
      </c>
      <c r="L16" s="26">
        <v>2024</v>
      </c>
      <c r="M16" s="26">
        <v>2025</v>
      </c>
      <c r="N16" s="24"/>
      <c r="O16" s="24"/>
      <c r="P16" s="24"/>
      <c r="Q16" s="24"/>
      <c r="R16" s="24"/>
    </row>
    <row r="17" spans="3:18" ht="16.5" x14ac:dyDescent="0.35">
      <c r="C17" s="620" t="s">
        <v>489</v>
      </c>
      <c r="D17" s="620"/>
      <c r="E17" s="620"/>
      <c r="F17" s="620"/>
      <c r="G17" s="620"/>
      <c r="H17" s="44">
        <v>85</v>
      </c>
      <c r="I17" s="44">
        <v>54</v>
      </c>
      <c r="J17" s="44" t="s">
        <v>490</v>
      </c>
      <c r="K17" s="45">
        <v>0.21628498727735368</v>
      </c>
      <c r="L17" s="45">
        <v>0.13740458015267176</v>
      </c>
      <c r="M17" s="45">
        <f>J17/349</f>
        <v>0.26647564469914042</v>
      </c>
      <c r="N17" s="24"/>
      <c r="O17" s="24"/>
      <c r="P17" s="24"/>
      <c r="Q17" s="24"/>
      <c r="R17" s="24"/>
    </row>
    <row r="18" spans="3:18" ht="16.5" x14ac:dyDescent="0.35">
      <c r="C18" s="564" t="s">
        <v>491</v>
      </c>
      <c r="D18" s="543"/>
      <c r="E18" s="543"/>
      <c r="F18" s="543"/>
      <c r="G18" s="565"/>
      <c r="H18" s="39">
        <v>34</v>
      </c>
      <c r="I18" s="39">
        <v>23</v>
      </c>
      <c r="J18" s="39">
        <v>34</v>
      </c>
      <c r="K18" s="47">
        <v>0.44736842105263158</v>
      </c>
      <c r="L18" s="47">
        <v>0.30263157894736842</v>
      </c>
      <c r="M18" s="47">
        <f>J18/69</f>
        <v>0.49275362318840582</v>
      </c>
      <c r="N18" s="24"/>
      <c r="O18" s="24"/>
      <c r="P18" s="24"/>
      <c r="Q18" s="24"/>
      <c r="R18" s="24"/>
    </row>
    <row r="19" spans="3:18" ht="16.5" x14ac:dyDescent="0.35">
      <c r="C19" s="564" t="s">
        <v>492</v>
      </c>
      <c r="D19" s="543"/>
      <c r="E19" s="543"/>
      <c r="F19" s="543"/>
      <c r="G19" s="565"/>
      <c r="H19" s="39">
        <v>40</v>
      </c>
      <c r="I19" s="39">
        <v>23</v>
      </c>
      <c r="J19" s="39">
        <v>51</v>
      </c>
      <c r="K19" s="47">
        <v>0.16194331983805668</v>
      </c>
      <c r="L19" s="47">
        <v>9.3117408906882596E-2</v>
      </c>
      <c r="M19" s="47">
        <f>J19/217</f>
        <v>0.23502304147465439</v>
      </c>
      <c r="N19" s="24"/>
      <c r="O19" s="24"/>
      <c r="P19" s="24"/>
      <c r="Q19" s="24"/>
      <c r="R19" s="24"/>
    </row>
    <row r="20" spans="3:18" ht="16.5" x14ac:dyDescent="0.35">
      <c r="C20" s="564" t="s">
        <v>493</v>
      </c>
      <c r="D20" s="543"/>
      <c r="E20" s="543"/>
      <c r="F20" s="543"/>
      <c r="G20" s="565"/>
      <c r="H20" s="39">
        <v>11</v>
      </c>
      <c r="I20" s="39">
        <v>8</v>
      </c>
      <c r="J20" s="39">
        <v>8</v>
      </c>
      <c r="K20" s="47">
        <v>0.15714285714285714</v>
      </c>
      <c r="L20" s="47">
        <v>0.11428571428571428</v>
      </c>
      <c r="M20" s="47">
        <f>J20/63</f>
        <v>0.12698412698412698</v>
      </c>
      <c r="N20" s="24"/>
      <c r="O20" s="24"/>
      <c r="P20" s="24"/>
      <c r="Q20" s="24"/>
      <c r="R20" s="24"/>
    </row>
    <row r="21" spans="3:18" ht="16.5" x14ac:dyDescent="0.35">
      <c r="C21" s="620" t="s">
        <v>494</v>
      </c>
      <c r="D21" s="620"/>
      <c r="E21" s="620"/>
      <c r="F21" s="620"/>
      <c r="G21" s="620"/>
      <c r="H21" s="46">
        <f t="shared" ref="H21" si="0">SUM(H22:H23)</f>
        <v>85</v>
      </c>
      <c r="I21" s="46">
        <v>54</v>
      </c>
      <c r="J21" s="46">
        <v>93</v>
      </c>
      <c r="K21" s="48">
        <v>0.21628498727735368</v>
      </c>
      <c r="L21" s="48">
        <v>0.13740458015267176</v>
      </c>
      <c r="M21" s="45">
        <f>J21/349</f>
        <v>0.26647564469914042</v>
      </c>
      <c r="N21" s="24"/>
      <c r="O21" s="24"/>
      <c r="P21" s="24"/>
      <c r="Q21" s="24"/>
      <c r="R21" s="24"/>
    </row>
    <row r="22" spans="3:18" ht="16.5" x14ac:dyDescent="0.35">
      <c r="C22" s="556" t="s">
        <v>495</v>
      </c>
      <c r="D22" s="556"/>
      <c r="E22" s="556"/>
      <c r="F22" s="556"/>
      <c r="G22" s="556"/>
      <c r="H22" s="39">
        <v>59</v>
      </c>
      <c r="I22" s="39">
        <v>37</v>
      </c>
      <c r="J22" s="39">
        <v>68</v>
      </c>
      <c r="K22" s="47">
        <v>0.20774647887323944</v>
      </c>
      <c r="L22" s="47">
        <v>0.13028169014084506</v>
      </c>
      <c r="M22" s="47">
        <f>J22/257</f>
        <v>0.26459143968871596</v>
      </c>
      <c r="N22" s="24"/>
      <c r="O22" s="24"/>
      <c r="P22" s="24"/>
      <c r="Q22" s="24"/>
      <c r="R22" s="24"/>
    </row>
    <row r="23" spans="3:18" ht="16.5" x14ac:dyDescent="0.35">
      <c r="C23" s="556" t="s">
        <v>496</v>
      </c>
      <c r="D23" s="556"/>
      <c r="E23" s="556"/>
      <c r="F23" s="556"/>
      <c r="G23" s="556"/>
      <c r="H23" s="39">
        <v>26</v>
      </c>
      <c r="I23" s="39">
        <v>17</v>
      </c>
      <c r="J23" s="39">
        <v>25</v>
      </c>
      <c r="K23" s="47">
        <v>0.23853211009174313</v>
      </c>
      <c r="L23" s="47">
        <v>0.15596330275229359</v>
      </c>
      <c r="M23" s="47">
        <f>J23/92</f>
        <v>0.27173913043478259</v>
      </c>
      <c r="N23" s="24"/>
      <c r="O23" s="24"/>
      <c r="P23" s="24"/>
      <c r="Q23" s="24"/>
      <c r="R23" s="24"/>
    </row>
    <row r="24" spans="3:18" ht="16.5" x14ac:dyDescent="0.35">
      <c r="C24" s="620" t="s">
        <v>497</v>
      </c>
      <c r="D24" s="620"/>
      <c r="E24" s="620"/>
      <c r="F24" s="620"/>
      <c r="G24" s="620"/>
      <c r="H24" s="46">
        <f>SUM(H25:H29)</f>
        <v>85</v>
      </c>
      <c r="I24" s="46">
        <v>54</v>
      </c>
      <c r="J24" s="46">
        <v>93</v>
      </c>
      <c r="K24" s="48">
        <v>0.21628498727735368</v>
      </c>
      <c r="L24" s="48">
        <v>0.13740458015267176</v>
      </c>
      <c r="M24" s="45">
        <f>J24/349</f>
        <v>0.26647564469914042</v>
      </c>
      <c r="N24" s="24"/>
      <c r="O24" s="24"/>
      <c r="P24" s="24"/>
      <c r="Q24" s="24"/>
      <c r="R24" s="24"/>
    </row>
    <row r="25" spans="3:18" ht="16.5" x14ac:dyDescent="0.35">
      <c r="C25" s="556" t="s">
        <v>498</v>
      </c>
      <c r="D25" s="556"/>
      <c r="E25" s="556"/>
      <c r="F25" s="556"/>
      <c r="G25" s="556"/>
      <c r="H25" s="39">
        <v>3</v>
      </c>
      <c r="I25" s="39">
        <v>4</v>
      </c>
      <c r="J25" s="39">
        <v>4</v>
      </c>
      <c r="K25" s="47">
        <v>9.375E-2</v>
      </c>
      <c r="L25" s="47">
        <v>0.125</v>
      </c>
      <c r="M25" s="47">
        <f>J25/32</f>
        <v>0.125</v>
      </c>
      <c r="N25" s="25"/>
      <c r="O25" s="24"/>
      <c r="P25" s="24"/>
      <c r="Q25" s="24"/>
      <c r="R25" s="24"/>
    </row>
    <row r="26" spans="3:18" ht="16.5" x14ac:dyDescent="0.35">
      <c r="C26" s="556" t="s">
        <v>499</v>
      </c>
      <c r="D26" s="556"/>
      <c r="E26" s="556"/>
      <c r="F26" s="556"/>
      <c r="G26" s="556"/>
      <c r="H26" s="39">
        <v>0</v>
      </c>
      <c r="I26" s="39">
        <v>0</v>
      </c>
      <c r="J26" s="39">
        <v>0</v>
      </c>
      <c r="K26" s="47">
        <v>0</v>
      </c>
      <c r="L26" s="47">
        <v>0</v>
      </c>
      <c r="M26" s="47">
        <f>J26/3</f>
        <v>0</v>
      </c>
      <c r="N26" s="25"/>
      <c r="O26" s="24"/>
      <c r="P26" s="24"/>
      <c r="Q26" s="24"/>
      <c r="R26" s="24"/>
    </row>
    <row r="27" spans="3:18" ht="16.5" x14ac:dyDescent="0.35">
      <c r="C27" s="556" t="s">
        <v>500</v>
      </c>
      <c r="D27" s="556"/>
      <c r="E27" s="556"/>
      <c r="F27" s="556"/>
      <c r="G27" s="556"/>
      <c r="H27" s="39">
        <v>3</v>
      </c>
      <c r="I27" s="39">
        <v>0</v>
      </c>
      <c r="J27" s="39">
        <v>0</v>
      </c>
      <c r="K27" s="47">
        <v>0.27272727272727271</v>
      </c>
      <c r="L27" s="47">
        <v>0</v>
      </c>
      <c r="M27" s="47">
        <f>J27/11</f>
        <v>0</v>
      </c>
      <c r="N27" s="25"/>
      <c r="O27" s="24"/>
      <c r="P27" s="24"/>
      <c r="Q27" s="24"/>
      <c r="R27" s="24"/>
    </row>
    <row r="28" spans="3:18" ht="16.5" x14ac:dyDescent="0.35">
      <c r="C28" s="556" t="s">
        <v>501</v>
      </c>
      <c r="D28" s="556"/>
      <c r="E28" s="556"/>
      <c r="F28" s="556"/>
      <c r="G28" s="556"/>
      <c r="H28" s="39">
        <v>50</v>
      </c>
      <c r="I28" s="39">
        <v>31</v>
      </c>
      <c r="J28" s="39">
        <v>64</v>
      </c>
      <c r="K28" s="47">
        <v>0.20833333333333334</v>
      </c>
      <c r="L28" s="47">
        <v>0.12916666666666668</v>
      </c>
      <c r="M28" s="47">
        <f>J28/228</f>
        <v>0.2807017543859649</v>
      </c>
      <c r="N28" s="25"/>
      <c r="O28" s="24"/>
      <c r="P28" s="24"/>
      <c r="Q28" s="24"/>
      <c r="R28" s="24"/>
    </row>
    <row r="29" spans="3:18" ht="16.5" x14ac:dyDescent="0.35">
      <c r="C29" s="556" t="s">
        <v>502</v>
      </c>
      <c r="D29" s="556"/>
      <c r="E29" s="556"/>
      <c r="F29" s="556"/>
      <c r="G29" s="556"/>
      <c r="H29" s="39">
        <v>29</v>
      </c>
      <c r="I29" s="39">
        <v>19</v>
      </c>
      <c r="J29" s="39">
        <v>25</v>
      </c>
      <c r="K29" s="47">
        <v>0.27102803738317754</v>
      </c>
      <c r="L29" s="47">
        <v>0.17757009345794392</v>
      </c>
      <c r="M29" s="47">
        <f>J29/86</f>
        <v>0.29069767441860467</v>
      </c>
      <c r="N29" s="25"/>
      <c r="O29" s="24"/>
      <c r="P29" s="24"/>
      <c r="Q29" s="24"/>
      <c r="R29" s="24"/>
    </row>
    <row r="30" spans="3:18" ht="16.5" x14ac:dyDescent="0.35">
      <c r="C30" s="621" t="s">
        <v>503</v>
      </c>
      <c r="D30" s="621"/>
      <c r="E30" s="621"/>
      <c r="F30" s="621"/>
      <c r="G30" s="621"/>
      <c r="H30" s="621"/>
      <c r="I30" s="621"/>
      <c r="J30" s="621"/>
      <c r="K30" s="621"/>
      <c r="L30" s="621"/>
      <c r="M30" s="621"/>
      <c r="N30" s="25"/>
      <c r="O30" s="24"/>
      <c r="P30" s="24"/>
      <c r="Q30" s="24"/>
      <c r="R30" s="24"/>
    </row>
    <row r="31" spans="3:18" ht="16.5" x14ac:dyDescent="0.35">
      <c r="C31" s="25"/>
      <c r="D31" s="25"/>
      <c r="E31" s="25"/>
      <c r="F31" s="25"/>
      <c r="G31" s="25"/>
      <c r="H31" s="25"/>
      <c r="I31" s="25"/>
      <c r="J31" s="25"/>
      <c r="K31" s="25"/>
      <c r="L31" s="25"/>
      <c r="M31" s="25"/>
      <c r="N31" s="25"/>
      <c r="O31" s="24"/>
      <c r="P31" s="24"/>
      <c r="Q31" s="24"/>
      <c r="R31" s="24"/>
    </row>
    <row r="32" spans="3:18" ht="19" customHeight="1" x14ac:dyDescent="0.35">
      <c r="C32" s="622" t="s">
        <v>504</v>
      </c>
      <c r="D32" s="622"/>
      <c r="E32" s="622"/>
      <c r="F32" s="622"/>
      <c r="G32" s="622"/>
      <c r="H32" s="622"/>
      <c r="I32" s="622"/>
      <c r="J32" s="622"/>
      <c r="K32" s="622"/>
      <c r="L32" s="622"/>
      <c r="M32" s="622"/>
      <c r="N32" s="25"/>
      <c r="O32" s="24"/>
      <c r="P32" s="24"/>
      <c r="Q32" s="24"/>
      <c r="R32" s="24"/>
    </row>
    <row r="33" spans="3:18" ht="16.5" x14ac:dyDescent="0.35">
      <c r="C33" s="25"/>
      <c r="D33" s="25"/>
      <c r="E33" s="25"/>
      <c r="F33" s="25"/>
      <c r="G33" s="25"/>
      <c r="H33" s="25"/>
      <c r="I33" s="25"/>
      <c r="J33" s="25"/>
      <c r="K33" s="25"/>
      <c r="L33" s="25"/>
      <c r="M33" s="25"/>
      <c r="N33" s="25"/>
      <c r="O33" s="24"/>
      <c r="P33" s="24"/>
      <c r="Q33" s="24"/>
      <c r="R33" s="24"/>
    </row>
    <row r="34" spans="3:18" ht="16.5" x14ac:dyDescent="0.35">
      <c r="C34" s="623" t="s">
        <v>486</v>
      </c>
      <c r="D34" s="623"/>
      <c r="E34" s="623"/>
      <c r="F34" s="623"/>
      <c r="G34" s="623"/>
      <c r="H34" s="624" t="s">
        <v>505</v>
      </c>
      <c r="I34" s="624"/>
      <c r="J34" s="624"/>
      <c r="K34" s="624" t="s">
        <v>506</v>
      </c>
      <c r="L34" s="624"/>
      <c r="M34" s="624"/>
      <c r="N34" s="25"/>
      <c r="O34" s="24"/>
      <c r="P34" s="24"/>
      <c r="Q34" s="24"/>
      <c r="R34" s="24"/>
    </row>
    <row r="35" spans="3:18" ht="16.5" x14ac:dyDescent="0.35">
      <c r="C35" s="623"/>
      <c r="D35" s="623"/>
      <c r="E35" s="623"/>
      <c r="F35" s="623"/>
      <c r="G35" s="623"/>
      <c r="H35" s="26">
        <v>2023</v>
      </c>
      <c r="I35" s="124">
        <v>2024</v>
      </c>
      <c r="J35" s="124">
        <v>2025</v>
      </c>
      <c r="K35" s="26">
        <v>2023</v>
      </c>
      <c r="L35" s="26">
        <v>2024</v>
      </c>
      <c r="M35" s="26">
        <v>2025</v>
      </c>
      <c r="N35" s="25"/>
      <c r="O35" s="24"/>
      <c r="Q35" s="24"/>
      <c r="R35" s="24"/>
    </row>
    <row r="36" spans="3:18" ht="16.5" x14ac:dyDescent="0.35">
      <c r="C36" s="620" t="s">
        <v>489</v>
      </c>
      <c r="D36" s="620"/>
      <c r="E36" s="620"/>
      <c r="F36" s="620"/>
      <c r="G36" s="620"/>
      <c r="H36" s="46">
        <f t="shared" ref="H36:I36" si="1">SUM(H37:H39)</f>
        <v>88</v>
      </c>
      <c r="I36" s="46">
        <f t="shared" si="1"/>
        <v>103</v>
      </c>
      <c r="J36" s="46">
        <v>89</v>
      </c>
      <c r="K36" s="48">
        <v>0.22</v>
      </c>
      <c r="L36" s="48">
        <v>0.26208651399491095</v>
      </c>
      <c r="M36" s="48">
        <f>J36/349</f>
        <v>0.25501432664756446</v>
      </c>
      <c r="N36" s="24"/>
      <c r="O36" s="24"/>
      <c r="P36" s="619"/>
      <c r="Q36" s="619"/>
      <c r="R36" s="24"/>
    </row>
    <row r="37" spans="3:18" ht="16.5" x14ac:dyDescent="0.35">
      <c r="C37" s="564" t="s">
        <v>491</v>
      </c>
      <c r="D37" s="543"/>
      <c r="E37" s="543"/>
      <c r="F37" s="543"/>
      <c r="G37" s="565"/>
      <c r="H37" s="39">
        <v>33</v>
      </c>
      <c r="I37" s="39">
        <v>30</v>
      </c>
      <c r="J37" s="39">
        <v>21</v>
      </c>
      <c r="K37" s="47">
        <v>0.4</v>
      </c>
      <c r="L37" s="47">
        <v>0.39473684210526316</v>
      </c>
      <c r="M37" s="47">
        <f>J37/69</f>
        <v>0.30434782608695654</v>
      </c>
      <c r="N37" s="24"/>
      <c r="O37" s="24"/>
      <c r="P37" s="24"/>
      <c r="Q37" s="24"/>
      <c r="R37" s="24"/>
    </row>
    <row r="38" spans="3:18" ht="16.5" x14ac:dyDescent="0.35">
      <c r="C38" s="564" t="s">
        <v>492</v>
      </c>
      <c r="D38" s="543"/>
      <c r="E38" s="543"/>
      <c r="F38" s="543"/>
      <c r="G38" s="565"/>
      <c r="H38" s="39">
        <v>46</v>
      </c>
      <c r="I38" s="39">
        <v>56</v>
      </c>
      <c r="J38" s="39">
        <v>58</v>
      </c>
      <c r="K38" s="47">
        <v>0.18</v>
      </c>
      <c r="L38" s="47">
        <v>0.22672064777327935</v>
      </c>
      <c r="M38" s="47">
        <f>J38/217</f>
        <v>0.26728110599078342</v>
      </c>
      <c r="N38" s="24"/>
      <c r="O38" s="24"/>
      <c r="P38" s="24"/>
      <c r="Q38" s="24"/>
      <c r="R38" s="24"/>
    </row>
    <row r="39" spans="3:18" ht="16.5" x14ac:dyDescent="0.35">
      <c r="C39" s="564" t="s">
        <v>493</v>
      </c>
      <c r="D39" s="543"/>
      <c r="E39" s="543"/>
      <c r="F39" s="543"/>
      <c r="G39" s="565"/>
      <c r="H39" s="39">
        <v>9</v>
      </c>
      <c r="I39" s="39">
        <v>17</v>
      </c>
      <c r="J39" s="39">
        <v>10</v>
      </c>
      <c r="K39" s="47">
        <v>0.15</v>
      </c>
      <c r="L39" s="47">
        <v>0.24285714285714285</v>
      </c>
      <c r="M39" s="47">
        <f>J39/63</f>
        <v>0.15873015873015872</v>
      </c>
      <c r="N39" s="24"/>
      <c r="O39" s="24"/>
      <c r="P39" s="24"/>
      <c r="Q39" s="24"/>
      <c r="R39" s="24"/>
    </row>
    <row r="40" spans="3:18" ht="16.5" x14ac:dyDescent="0.35">
      <c r="C40" s="620" t="s">
        <v>494</v>
      </c>
      <c r="D40" s="620"/>
      <c r="E40" s="620"/>
      <c r="F40" s="620"/>
      <c r="G40" s="620"/>
      <c r="H40" s="46">
        <f t="shared" ref="H40:I40" si="2">SUM(H41:H42)</f>
        <v>88</v>
      </c>
      <c r="I40" s="46">
        <f t="shared" si="2"/>
        <v>103</v>
      </c>
      <c r="J40" s="46">
        <v>89</v>
      </c>
      <c r="K40" s="48">
        <v>0.22</v>
      </c>
      <c r="L40" s="48">
        <v>0.26208651399491095</v>
      </c>
      <c r="M40" s="45">
        <f>J40/349</f>
        <v>0.25501432664756446</v>
      </c>
      <c r="N40" s="24"/>
      <c r="O40" s="24"/>
      <c r="P40" s="24"/>
      <c r="Q40" s="24"/>
      <c r="R40" s="24"/>
    </row>
    <row r="41" spans="3:18" ht="16.5" x14ac:dyDescent="0.35">
      <c r="C41" s="556" t="s">
        <v>495</v>
      </c>
      <c r="D41" s="556"/>
      <c r="E41" s="556"/>
      <c r="F41" s="556"/>
      <c r="G41" s="556"/>
      <c r="H41" s="39">
        <v>55</v>
      </c>
      <c r="I41" s="39">
        <v>73</v>
      </c>
      <c r="J41" s="39">
        <v>59</v>
      </c>
      <c r="K41" s="47">
        <v>0.2</v>
      </c>
      <c r="L41" s="47">
        <v>0.25704225352112675</v>
      </c>
      <c r="M41" s="47">
        <f>J41/257</f>
        <v>0.22957198443579765</v>
      </c>
      <c r="N41" s="24"/>
      <c r="O41" s="24"/>
      <c r="P41" s="24"/>
      <c r="Q41" s="24"/>
      <c r="R41" s="24"/>
    </row>
    <row r="42" spans="3:18" ht="16.5" x14ac:dyDescent="0.35">
      <c r="C42" s="556" t="s">
        <v>496</v>
      </c>
      <c r="D42" s="556"/>
      <c r="E42" s="556"/>
      <c r="F42" s="556"/>
      <c r="G42" s="556"/>
      <c r="H42" s="39">
        <v>33</v>
      </c>
      <c r="I42" s="39">
        <v>30</v>
      </c>
      <c r="J42" s="39">
        <v>30</v>
      </c>
      <c r="K42" s="47">
        <v>0.28000000000000003</v>
      </c>
      <c r="L42" s="47">
        <v>0.27522935779816515</v>
      </c>
      <c r="M42" s="47">
        <f>J42/92</f>
        <v>0.32608695652173914</v>
      </c>
      <c r="N42" s="24"/>
      <c r="O42" s="24"/>
      <c r="P42" s="24"/>
      <c r="Q42" s="24"/>
      <c r="R42" s="24"/>
    </row>
    <row r="43" spans="3:18" ht="16.5" x14ac:dyDescent="0.35">
      <c r="C43" s="620" t="s">
        <v>497</v>
      </c>
      <c r="D43" s="620"/>
      <c r="E43" s="620"/>
      <c r="F43" s="620"/>
      <c r="G43" s="620"/>
      <c r="H43" s="46">
        <f>SUM(H44:H48)</f>
        <v>88</v>
      </c>
      <c r="I43" s="46">
        <f>SUM(I44:I48)</f>
        <v>103</v>
      </c>
      <c r="J43" s="46">
        <v>89</v>
      </c>
      <c r="K43" s="48">
        <v>0.22</v>
      </c>
      <c r="L43" s="48">
        <v>0.26208651399491095</v>
      </c>
      <c r="M43" s="45">
        <f>J43/349</f>
        <v>0.25501432664756446</v>
      </c>
      <c r="N43" s="24"/>
      <c r="O43" s="24"/>
      <c r="P43" s="24"/>
      <c r="Q43" s="24"/>
      <c r="R43" s="24"/>
    </row>
    <row r="44" spans="3:18" ht="16.5" x14ac:dyDescent="0.35">
      <c r="C44" s="556" t="s">
        <v>498</v>
      </c>
      <c r="D44" s="556"/>
      <c r="E44" s="556"/>
      <c r="F44" s="556"/>
      <c r="G44" s="556"/>
      <c r="H44" s="39">
        <v>6</v>
      </c>
      <c r="I44" s="39">
        <v>3</v>
      </c>
      <c r="J44" s="39">
        <v>6</v>
      </c>
      <c r="K44" s="47">
        <v>0.16</v>
      </c>
      <c r="L44" s="47">
        <v>9.375E-2</v>
      </c>
      <c r="M44" s="47">
        <f>J44/32</f>
        <v>0.1875</v>
      </c>
      <c r="N44" s="24"/>
      <c r="O44" s="24"/>
      <c r="P44" s="24"/>
      <c r="Q44" s="24"/>
      <c r="R44" s="24"/>
    </row>
    <row r="45" spans="3:18" ht="16.5" x14ac:dyDescent="0.35">
      <c r="C45" s="556" t="s">
        <v>499</v>
      </c>
      <c r="D45" s="556"/>
      <c r="E45" s="556"/>
      <c r="F45" s="556"/>
      <c r="G45" s="556"/>
      <c r="H45" s="39">
        <v>0</v>
      </c>
      <c r="I45" s="39">
        <v>0</v>
      </c>
      <c r="J45" s="39">
        <v>0</v>
      </c>
      <c r="K45" s="47">
        <v>0</v>
      </c>
      <c r="L45" s="47">
        <v>0</v>
      </c>
      <c r="M45" s="47">
        <f>J45/3</f>
        <v>0</v>
      </c>
      <c r="N45" s="24"/>
      <c r="O45" s="24"/>
      <c r="P45" s="24"/>
      <c r="Q45" s="24"/>
      <c r="R45" s="24"/>
    </row>
    <row r="46" spans="3:18" ht="16.5" x14ac:dyDescent="0.35">
      <c r="C46" s="556" t="s">
        <v>500</v>
      </c>
      <c r="D46" s="556"/>
      <c r="E46" s="556"/>
      <c r="F46" s="556"/>
      <c r="G46" s="556"/>
      <c r="H46" s="39">
        <v>2</v>
      </c>
      <c r="I46" s="39">
        <v>7</v>
      </c>
      <c r="J46" s="39">
        <v>0</v>
      </c>
      <c r="K46" s="47">
        <v>0.2</v>
      </c>
      <c r="L46" s="47">
        <v>0.63636363636363635</v>
      </c>
      <c r="M46" s="47">
        <f>J46/11</f>
        <v>0</v>
      </c>
      <c r="N46" s="24"/>
      <c r="O46" s="24"/>
      <c r="P46" s="24"/>
      <c r="Q46" s="24"/>
      <c r="R46" s="24"/>
    </row>
    <row r="47" spans="3:18" ht="16.5" x14ac:dyDescent="0.35">
      <c r="C47" s="556" t="s">
        <v>501</v>
      </c>
      <c r="D47" s="556"/>
      <c r="E47" s="556"/>
      <c r="F47" s="556"/>
      <c r="G47" s="556"/>
      <c r="H47" s="39">
        <v>49</v>
      </c>
      <c r="I47" s="39">
        <v>61</v>
      </c>
      <c r="J47" s="39">
        <v>45</v>
      </c>
      <c r="K47" s="47">
        <v>0.21</v>
      </c>
      <c r="L47" s="47">
        <v>0.25416666666666665</v>
      </c>
      <c r="M47" s="47">
        <f>J47/228</f>
        <v>0.19736842105263158</v>
      </c>
      <c r="N47" s="24"/>
      <c r="O47" s="24"/>
      <c r="P47" s="24"/>
      <c r="Q47" s="24"/>
      <c r="R47" s="24"/>
    </row>
    <row r="48" spans="3:18" ht="16.5" x14ac:dyDescent="0.35">
      <c r="C48" s="556" t="s">
        <v>502</v>
      </c>
      <c r="D48" s="556"/>
      <c r="E48" s="556"/>
      <c r="F48" s="556"/>
      <c r="G48" s="556"/>
      <c r="H48" s="39">
        <v>31</v>
      </c>
      <c r="I48" s="39">
        <v>32</v>
      </c>
      <c r="J48" s="39">
        <v>38</v>
      </c>
      <c r="K48" s="47">
        <v>0.28000000000000003</v>
      </c>
      <c r="L48" s="47">
        <v>0.29906542056074764</v>
      </c>
      <c r="M48" s="47">
        <f>J48/86</f>
        <v>0.44186046511627908</v>
      </c>
      <c r="N48" s="24"/>
      <c r="O48" s="24"/>
      <c r="P48" s="24"/>
      <c r="Q48" s="24"/>
      <c r="R48" s="24"/>
    </row>
    <row r="49" spans="3:18" ht="16.5" x14ac:dyDescent="0.35">
      <c r="C49" s="621" t="s">
        <v>503</v>
      </c>
      <c r="D49" s="621"/>
      <c r="E49" s="621"/>
      <c r="F49" s="621"/>
      <c r="G49" s="621"/>
      <c r="H49" s="621"/>
      <c r="I49" s="621"/>
      <c r="J49" s="621"/>
      <c r="K49" s="621"/>
      <c r="L49" s="621"/>
      <c r="M49" s="621"/>
      <c r="N49" s="24"/>
      <c r="O49" s="24"/>
      <c r="P49" s="24"/>
      <c r="Q49" s="24"/>
      <c r="R49" s="24"/>
    </row>
    <row r="50" spans="3:18" ht="16.5" x14ac:dyDescent="0.35">
      <c r="C50" s="24"/>
      <c r="D50" s="24"/>
      <c r="E50" s="24"/>
      <c r="F50" s="24"/>
      <c r="G50" s="24"/>
      <c r="H50" s="24"/>
      <c r="I50" s="24"/>
      <c r="J50" s="24"/>
      <c r="K50" s="24"/>
      <c r="L50" s="24"/>
      <c r="M50" s="24"/>
      <c r="N50" s="24"/>
      <c r="O50" s="24"/>
      <c r="P50" s="24"/>
      <c r="Q50" s="24"/>
      <c r="R50" s="24"/>
    </row>
    <row r="51" spans="3:18" ht="16.5" x14ac:dyDescent="0.35">
      <c r="C51" s="24"/>
      <c r="D51" s="24"/>
      <c r="E51" s="24"/>
      <c r="F51" s="24"/>
      <c r="G51" s="24"/>
      <c r="H51" s="24"/>
      <c r="I51" s="24"/>
      <c r="J51" s="24"/>
      <c r="K51" s="24"/>
      <c r="L51" s="24"/>
      <c r="M51" s="24"/>
      <c r="N51" s="24"/>
      <c r="O51" s="24"/>
      <c r="P51" s="24"/>
      <c r="Q51" s="24"/>
      <c r="R51" s="24"/>
    </row>
    <row r="52" spans="3:18" ht="16.5" x14ac:dyDescent="0.35">
      <c r="C52" s="24"/>
      <c r="D52" s="24"/>
      <c r="E52" s="24"/>
      <c r="F52" s="24"/>
      <c r="G52" s="24"/>
      <c r="H52" s="24"/>
      <c r="I52" s="24"/>
      <c r="J52" s="24"/>
      <c r="K52" s="24"/>
      <c r="L52" s="24"/>
      <c r="M52" s="24"/>
      <c r="N52" s="24"/>
      <c r="O52" s="24"/>
      <c r="P52" s="24"/>
      <c r="Q52" s="24"/>
      <c r="R52" s="24"/>
    </row>
    <row r="53" spans="3:18" ht="16.5" x14ac:dyDescent="0.35">
      <c r="C53" s="24"/>
      <c r="D53" s="24"/>
      <c r="E53" s="24"/>
      <c r="F53" s="24"/>
      <c r="G53" s="24"/>
      <c r="H53" s="24"/>
      <c r="I53" s="24"/>
      <c r="J53" s="24"/>
      <c r="K53" s="24"/>
      <c r="L53" s="24"/>
      <c r="M53" s="24"/>
      <c r="N53" s="24"/>
      <c r="O53" s="24"/>
      <c r="P53" s="24"/>
      <c r="Q53" s="24"/>
      <c r="R53" s="24"/>
    </row>
    <row r="54" spans="3:18" ht="16.5" x14ac:dyDescent="0.35">
      <c r="C54" s="24"/>
      <c r="D54" s="24"/>
      <c r="E54" s="24"/>
      <c r="F54" s="24"/>
      <c r="G54" s="24"/>
      <c r="H54" s="24"/>
      <c r="I54" s="24"/>
      <c r="J54" s="24"/>
      <c r="K54" s="24"/>
      <c r="L54" s="24"/>
      <c r="M54" s="24"/>
      <c r="N54" s="24"/>
      <c r="O54" s="24"/>
      <c r="P54" s="24"/>
      <c r="Q54" s="24"/>
      <c r="R54" s="24"/>
    </row>
    <row r="55" spans="3:18" ht="16.5" x14ac:dyDescent="0.35">
      <c r="C55" s="24"/>
      <c r="D55" s="24"/>
      <c r="E55" s="24"/>
      <c r="F55" s="24"/>
      <c r="G55" s="24"/>
      <c r="H55" s="24"/>
      <c r="I55" s="24"/>
      <c r="J55" s="24"/>
      <c r="K55" s="24"/>
      <c r="L55" s="24"/>
      <c r="M55" s="24"/>
      <c r="N55" s="24"/>
      <c r="O55" s="24"/>
      <c r="P55" s="24"/>
      <c r="Q55" s="24"/>
      <c r="R55" s="24"/>
    </row>
    <row r="56" spans="3:18" ht="16.5" x14ac:dyDescent="0.35">
      <c r="C56" s="24"/>
      <c r="D56" s="24"/>
      <c r="E56" s="24"/>
      <c r="F56" s="24"/>
      <c r="G56" s="24"/>
      <c r="H56" s="24"/>
      <c r="I56" s="24"/>
      <c r="J56" s="24"/>
      <c r="K56" s="24"/>
      <c r="L56" s="24"/>
      <c r="M56" s="24"/>
      <c r="N56" s="24"/>
      <c r="O56" s="24"/>
      <c r="P56" s="24"/>
      <c r="Q56" s="24"/>
      <c r="R56" s="24"/>
    </row>
    <row r="57" spans="3:18" ht="16.5" x14ac:dyDescent="0.35">
      <c r="C57" s="24"/>
      <c r="D57" s="24"/>
      <c r="E57" s="24"/>
      <c r="F57" s="24"/>
      <c r="G57" s="24"/>
      <c r="H57" s="24"/>
      <c r="I57" s="24"/>
      <c r="J57" s="24"/>
      <c r="K57" s="24"/>
      <c r="L57" s="24"/>
      <c r="M57" s="24"/>
      <c r="N57" s="24"/>
      <c r="O57" s="24"/>
      <c r="P57" s="24"/>
      <c r="Q57" s="24"/>
      <c r="R57" s="24"/>
    </row>
    <row r="58" spans="3:18" ht="16.5" x14ac:dyDescent="0.35">
      <c r="C58" s="24"/>
      <c r="D58" s="24"/>
      <c r="E58" s="24"/>
      <c r="F58" s="24"/>
      <c r="G58" s="24"/>
      <c r="H58" s="24"/>
      <c r="I58" s="24"/>
      <c r="J58" s="24"/>
      <c r="K58" s="24"/>
      <c r="L58" s="24"/>
      <c r="M58" s="24"/>
      <c r="N58" s="24"/>
      <c r="O58" s="24"/>
      <c r="P58" s="24"/>
      <c r="Q58" s="24"/>
      <c r="R58" s="24"/>
    </row>
    <row r="59" spans="3:18" ht="16.5" x14ac:dyDescent="0.35">
      <c r="C59" s="24"/>
      <c r="D59" s="24"/>
      <c r="E59" s="24"/>
      <c r="F59" s="24"/>
      <c r="G59" s="24"/>
      <c r="H59" s="24"/>
      <c r="I59" s="24"/>
      <c r="J59" s="24"/>
      <c r="K59" s="24"/>
      <c r="L59" s="24"/>
      <c r="M59" s="24"/>
      <c r="N59" s="24"/>
      <c r="O59" s="24"/>
      <c r="P59" s="24"/>
      <c r="Q59" s="24"/>
      <c r="R59" s="24"/>
    </row>
    <row r="60" spans="3:18" ht="16.5" x14ac:dyDescent="0.35">
      <c r="C60" s="24"/>
      <c r="D60" s="24"/>
      <c r="E60" s="24"/>
      <c r="F60" s="24"/>
      <c r="G60" s="24"/>
      <c r="H60" s="24"/>
      <c r="I60" s="24"/>
      <c r="J60" s="24"/>
      <c r="K60" s="24"/>
      <c r="L60" s="24"/>
      <c r="M60" s="24"/>
      <c r="N60" s="24"/>
      <c r="O60" s="24"/>
      <c r="P60" s="24"/>
      <c r="Q60" s="24"/>
      <c r="R60" s="24"/>
    </row>
    <row r="61" spans="3:18" ht="16.5" x14ac:dyDescent="0.35">
      <c r="C61" s="24"/>
      <c r="D61" s="24"/>
      <c r="E61" s="24"/>
      <c r="F61" s="24"/>
      <c r="G61" s="24"/>
      <c r="H61" s="24"/>
      <c r="I61" s="24"/>
      <c r="J61" s="24"/>
      <c r="K61" s="24"/>
      <c r="L61" s="24"/>
      <c r="M61" s="24"/>
      <c r="N61" s="24"/>
      <c r="O61" s="24"/>
      <c r="P61" s="24"/>
      <c r="Q61" s="24"/>
      <c r="R61" s="24"/>
    </row>
    <row r="62" spans="3:18" ht="16.5" x14ac:dyDescent="0.35">
      <c r="C62" s="24"/>
      <c r="D62" s="24"/>
      <c r="E62" s="24"/>
      <c r="F62" s="24"/>
      <c r="G62" s="24"/>
      <c r="H62" s="24"/>
      <c r="I62" s="24"/>
      <c r="J62" s="24"/>
      <c r="K62" s="24"/>
      <c r="L62" s="24"/>
      <c r="M62" s="24"/>
      <c r="N62" s="24"/>
      <c r="O62" s="24"/>
      <c r="P62" s="24"/>
      <c r="Q62" s="24"/>
      <c r="R62" s="24"/>
    </row>
    <row r="63" spans="3:18" ht="16.5" x14ac:dyDescent="0.35">
      <c r="C63" s="24"/>
      <c r="D63" s="24"/>
      <c r="E63" s="24"/>
      <c r="F63" s="24"/>
      <c r="G63" s="24"/>
      <c r="H63" s="24"/>
      <c r="I63" s="24"/>
      <c r="J63" s="24"/>
      <c r="K63" s="24"/>
      <c r="L63" s="24"/>
      <c r="M63" s="24"/>
      <c r="N63" s="24"/>
      <c r="O63" s="24"/>
      <c r="P63" s="24"/>
      <c r="Q63" s="24"/>
      <c r="R63" s="24"/>
    </row>
    <row r="64" spans="3:18" ht="16.5" x14ac:dyDescent="0.35">
      <c r="C64" s="24"/>
      <c r="D64" s="24"/>
      <c r="E64" s="24"/>
      <c r="F64" s="24"/>
      <c r="G64" s="24"/>
      <c r="H64" s="24"/>
      <c r="I64" s="24"/>
      <c r="J64" s="24"/>
      <c r="K64" s="24"/>
      <c r="L64" s="24"/>
      <c r="M64" s="24"/>
      <c r="N64" s="24"/>
      <c r="O64" s="24"/>
      <c r="P64" s="24"/>
      <c r="Q64" s="24"/>
      <c r="R64" s="24"/>
    </row>
    <row r="65" spans="3:18" ht="16.5" x14ac:dyDescent="0.35">
      <c r="C65" s="24"/>
      <c r="D65" s="24"/>
      <c r="E65" s="24"/>
      <c r="F65" s="24"/>
      <c r="G65" s="24"/>
      <c r="H65" s="24"/>
      <c r="I65" s="24"/>
      <c r="J65" s="24"/>
      <c r="K65" s="24"/>
      <c r="L65" s="24"/>
      <c r="M65" s="24"/>
      <c r="N65" s="24"/>
      <c r="O65" s="24"/>
      <c r="P65" s="24"/>
      <c r="Q65" s="24"/>
      <c r="R65" s="24"/>
    </row>
    <row r="66" spans="3:18" ht="16.5" x14ac:dyDescent="0.35">
      <c r="C66" s="24"/>
      <c r="D66" s="24"/>
      <c r="E66" s="24"/>
      <c r="F66" s="24"/>
      <c r="G66" s="24"/>
      <c r="H66" s="24"/>
      <c r="I66" s="24"/>
      <c r="J66" s="24"/>
      <c r="K66" s="24"/>
      <c r="L66" s="24"/>
      <c r="M66" s="24"/>
      <c r="N66" s="24"/>
      <c r="O66" s="24"/>
      <c r="P66" s="24"/>
      <c r="Q66" s="24"/>
      <c r="R66" s="24"/>
    </row>
    <row r="67" spans="3:18" ht="16.5" x14ac:dyDescent="0.35">
      <c r="C67" s="24"/>
      <c r="D67" s="24"/>
      <c r="E67" s="24"/>
      <c r="F67" s="24"/>
      <c r="G67" s="24"/>
      <c r="H67" s="24"/>
      <c r="I67" s="24"/>
      <c r="J67" s="24"/>
      <c r="K67" s="24"/>
      <c r="L67" s="24"/>
      <c r="M67" s="24"/>
      <c r="N67" s="24"/>
      <c r="O67" s="24"/>
      <c r="P67" s="24"/>
      <c r="Q67" s="24"/>
      <c r="R67" s="24"/>
    </row>
    <row r="68" spans="3:18" ht="16.5" x14ac:dyDescent="0.35">
      <c r="C68" s="24"/>
      <c r="D68" s="24"/>
      <c r="E68" s="24"/>
      <c r="F68" s="24"/>
      <c r="G68" s="24"/>
      <c r="H68" s="24"/>
      <c r="I68" s="24"/>
      <c r="J68" s="24"/>
      <c r="K68" s="24"/>
      <c r="L68" s="24"/>
      <c r="M68" s="24"/>
      <c r="N68" s="24"/>
      <c r="O68" s="24"/>
      <c r="P68" s="24"/>
      <c r="Q68" s="24"/>
      <c r="R68" s="24"/>
    </row>
    <row r="69" spans="3:18" ht="16.5" x14ac:dyDescent="0.35">
      <c r="C69" s="24"/>
      <c r="D69" s="24"/>
      <c r="E69" s="24"/>
      <c r="F69" s="24"/>
      <c r="G69" s="24"/>
      <c r="H69" s="24"/>
      <c r="I69" s="24"/>
      <c r="J69" s="24"/>
      <c r="K69" s="24"/>
      <c r="L69" s="24"/>
      <c r="M69" s="24"/>
      <c r="N69" s="24"/>
      <c r="O69" s="24"/>
      <c r="P69" s="24"/>
      <c r="Q69" s="24"/>
      <c r="R69" s="24"/>
    </row>
    <row r="70" spans="3:18" ht="16.5" x14ac:dyDescent="0.35">
      <c r="C70" s="24"/>
      <c r="D70" s="24"/>
      <c r="E70" s="24"/>
      <c r="F70" s="24"/>
      <c r="G70" s="24"/>
      <c r="H70" s="24"/>
      <c r="I70" s="24"/>
      <c r="J70" s="24"/>
      <c r="K70" s="24"/>
      <c r="L70" s="24"/>
      <c r="M70" s="24"/>
      <c r="N70" s="24"/>
      <c r="O70" s="24"/>
      <c r="P70" s="24"/>
      <c r="Q70" s="24"/>
      <c r="R70" s="24"/>
    </row>
    <row r="71" spans="3:18" ht="16.5" x14ac:dyDescent="0.35">
      <c r="C71" s="24"/>
      <c r="D71" s="24"/>
      <c r="E71" s="24"/>
      <c r="F71" s="24"/>
      <c r="G71" s="24"/>
      <c r="H71" s="24"/>
      <c r="I71" s="24"/>
      <c r="J71" s="24"/>
      <c r="K71" s="24"/>
      <c r="L71" s="24"/>
      <c r="M71" s="24"/>
      <c r="N71" s="24"/>
      <c r="O71" s="24"/>
      <c r="P71" s="24"/>
      <c r="Q71" s="24"/>
      <c r="R71" s="24"/>
    </row>
    <row r="72" spans="3:18" ht="16.5" x14ac:dyDescent="0.35">
      <c r="C72" s="24"/>
      <c r="D72" s="24"/>
      <c r="E72" s="24"/>
      <c r="F72" s="24"/>
      <c r="G72" s="24"/>
      <c r="H72" s="24"/>
      <c r="I72" s="24"/>
      <c r="J72" s="24"/>
      <c r="K72" s="24"/>
      <c r="L72" s="24"/>
      <c r="M72" s="24"/>
      <c r="N72" s="24"/>
      <c r="O72" s="24"/>
      <c r="P72" s="24"/>
      <c r="Q72" s="24"/>
      <c r="R72" s="24"/>
    </row>
    <row r="73" spans="3:18" ht="16.5" x14ac:dyDescent="0.35">
      <c r="C73" s="24"/>
      <c r="D73" s="24"/>
      <c r="E73" s="24"/>
      <c r="F73" s="24"/>
      <c r="G73" s="24"/>
      <c r="H73" s="24"/>
      <c r="I73" s="24"/>
      <c r="J73" s="24"/>
      <c r="K73" s="24"/>
      <c r="L73" s="24"/>
      <c r="M73" s="24"/>
      <c r="N73" s="24"/>
      <c r="O73" s="24"/>
      <c r="P73" s="24"/>
      <c r="Q73" s="24"/>
      <c r="R73" s="24"/>
    </row>
    <row r="74" spans="3:18" ht="16.5" x14ac:dyDescent="0.35">
      <c r="C74" s="24"/>
      <c r="D74" s="24"/>
      <c r="E74" s="24"/>
      <c r="F74" s="24"/>
      <c r="G74" s="24"/>
      <c r="H74" s="24"/>
      <c r="I74" s="24"/>
      <c r="J74" s="24"/>
      <c r="K74" s="24"/>
      <c r="L74" s="24"/>
      <c r="M74" s="24"/>
      <c r="N74" s="24"/>
      <c r="O74" s="24"/>
      <c r="P74" s="24"/>
      <c r="Q74" s="24"/>
      <c r="R74" s="24"/>
    </row>
    <row r="75" spans="3:18" ht="16.5" x14ac:dyDescent="0.35">
      <c r="C75" s="24"/>
      <c r="D75" s="24"/>
      <c r="E75" s="24"/>
      <c r="F75" s="24"/>
      <c r="G75" s="24"/>
      <c r="H75" s="24"/>
      <c r="I75" s="24"/>
      <c r="J75" s="24"/>
      <c r="K75" s="24"/>
      <c r="L75" s="24"/>
      <c r="M75" s="24"/>
      <c r="N75" s="24"/>
      <c r="O75" s="24"/>
      <c r="P75" s="24"/>
      <c r="Q75" s="24"/>
      <c r="R75" s="24"/>
    </row>
    <row r="76" spans="3:18" ht="16.5" x14ac:dyDescent="0.35">
      <c r="C76" s="24"/>
      <c r="D76" s="24"/>
      <c r="E76" s="24"/>
      <c r="F76" s="24"/>
      <c r="G76" s="24"/>
      <c r="H76" s="24"/>
      <c r="I76" s="24"/>
      <c r="J76" s="24"/>
      <c r="K76" s="24"/>
      <c r="L76" s="24"/>
      <c r="M76" s="24"/>
      <c r="N76" s="24"/>
      <c r="O76" s="24"/>
      <c r="P76" s="24"/>
      <c r="Q76" s="24"/>
      <c r="R76" s="24"/>
    </row>
    <row r="77" spans="3:18" ht="16.5" x14ac:dyDescent="0.35">
      <c r="C77" s="24"/>
      <c r="D77" s="24"/>
      <c r="E77" s="24"/>
      <c r="F77" s="24"/>
      <c r="G77" s="24"/>
      <c r="H77" s="24"/>
      <c r="I77" s="24"/>
      <c r="J77" s="24"/>
      <c r="K77" s="24"/>
      <c r="L77" s="24"/>
      <c r="M77" s="24"/>
      <c r="N77" s="24"/>
      <c r="O77" s="24"/>
      <c r="P77" s="24"/>
      <c r="Q77" s="24"/>
      <c r="R77" s="24"/>
    </row>
    <row r="78" spans="3:18" ht="16.5" x14ac:dyDescent="0.35">
      <c r="C78" s="24"/>
      <c r="D78" s="24"/>
      <c r="E78" s="24"/>
      <c r="F78" s="24"/>
      <c r="G78" s="24"/>
      <c r="H78" s="24"/>
      <c r="I78" s="24"/>
      <c r="J78" s="24"/>
      <c r="K78" s="24"/>
      <c r="L78" s="24"/>
      <c r="M78" s="24"/>
      <c r="N78" s="24"/>
      <c r="O78" s="24"/>
      <c r="P78" s="24"/>
      <c r="Q78" s="24"/>
      <c r="R78" s="24"/>
    </row>
    <row r="79" spans="3:18" ht="16.5" x14ac:dyDescent="0.35">
      <c r="C79" s="24"/>
      <c r="D79" s="24"/>
      <c r="E79" s="24"/>
      <c r="F79" s="24"/>
      <c r="G79" s="24"/>
      <c r="H79" s="24"/>
      <c r="I79" s="24"/>
      <c r="J79" s="24"/>
      <c r="K79" s="24"/>
      <c r="L79" s="24"/>
      <c r="M79" s="24"/>
      <c r="N79" s="24"/>
      <c r="O79" s="24"/>
      <c r="P79" s="24"/>
      <c r="Q79" s="24"/>
      <c r="R79" s="24"/>
    </row>
    <row r="80" spans="3:18" ht="16.5" x14ac:dyDescent="0.35">
      <c r="C80" s="24"/>
      <c r="D80" s="24"/>
      <c r="E80" s="24"/>
      <c r="F80" s="24"/>
      <c r="G80" s="24"/>
      <c r="H80" s="24"/>
      <c r="I80" s="24"/>
      <c r="J80" s="24"/>
      <c r="K80" s="24"/>
      <c r="L80" s="24"/>
      <c r="M80" s="24"/>
      <c r="N80" s="24"/>
      <c r="O80" s="24"/>
      <c r="P80" s="24"/>
      <c r="Q80" s="24"/>
      <c r="R80" s="24"/>
    </row>
    <row r="81" spans="3:18" ht="16.5" x14ac:dyDescent="0.35">
      <c r="C81" s="24"/>
      <c r="D81" s="24"/>
      <c r="E81" s="24"/>
      <c r="F81" s="24"/>
      <c r="G81" s="24"/>
      <c r="H81" s="24"/>
      <c r="I81" s="24"/>
      <c r="J81" s="24"/>
      <c r="K81" s="24"/>
      <c r="L81" s="24"/>
      <c r="M81" s="24"/>
      <c r="N81" s="24"/>
      <c r="O81" s="24"/>
      <c r="P81" s="24"/>
      <c r="Q81" s="24"/>
      <c r="R81" s="24"/>
    </row>
    <row r="82" spans="3:18" ht="16.5" x14ac:dyDescent="0.35">
      <c r="C82" s="24"/>
      <c r="D82" s="24"/>
      <c r="E82" s="24"/>
      <c r="F82" s="24"/>
      <c r="G82" s="24"/>
      <c r="H82" s="24"/>
      <c r="I82" s="24"/>
      <c r="J82" s="24"/>
      <c r="K82" s="24"/>
      <c r="L82" s="24"/>
      <c r="M82" s="24"/>
      <c r="N82" s="24"/>
      <c r="O82" s="24"/>
      <c r="P82" s="24"/>
      <c r="Q82" s="24"/>
      <c r="R82" s="24"/>
    </row>
    <row r="83" spans="3:18" ht="16.5" x14ac:dyDescent="0.35">
      <c r="C83" s="24"/>
      <c r="D83" s="24"/>
      <c r="E83" s="24"/>
      <c r="F83" s="24"/>
      <c r="G83" s="24"/>
      <c r="H83" s="24"/>
      <c r="I83" s="24"/>
      <c r="J83" s="24"/>
      <c r="K83" s="24"/>
      <c r="L83" s="24"/>
      <c r="M83" s="24"/>
      <c r="N83" s="24"/>
      <c r="O83" s="24"/>
      <c r="P83" s="24"/>
      <c r="Q83" s="24"/>
      <c r="R83" s="24"/>
    </row>
    <row r="84" spans="3:18" ht="16.5" x14ac:dyDescent="0.35">
      <c r="C84" s="24"/>
      <c r="D84" s="24"/>
      <c r="E84" s="24"/>
      <c r="F84" s="24"/>
      <c r="G84" s="24"/>
      <c r="H84" s="24"/>
      <c r="I84" s="24"/>
      <c r="J84" s="24"/>
      <c r="K84" s="24"/>
      <c r="L84" s="24"/>
      <c r="M84" s="24"/>
      <c r="N84" s="24"/>
      <c r="O84" s="24"/>
      <c r="P84" s="24"/>
      <c r="Q84" s="24"/>
      <c r="R84" s="24"/>
    </row>
    <row r="85" spans="3:18" ht="16.5" x14ac:dyDescent="0.35">
      <c r="C85" s="24"/>
      <c r="D85" s="24"/>
      <c r="E85" s="24"/>
      <c r="F85" s="24"/>
      <c r="G85" s="24"/>
      <c r="H85" s="24"/>
      <c r="I85" s="24"/>
      <c r="J85" s="24"/>
      <c r="K85" s="24"/>
      <c r="L85" s="24"/>
      <c r="M85" s="24"/>
      <c r="N85" s="24"/>
      <c r="O85" s="24"/>
      <c r="P85" s="24"/>
      <c r="Q85" s="24"/>
      <c r="R85" s="24"/>
    </row>
    <row r="86" spans="3:18" ht="16.5" x14ac:dyDescent="0.35">
      <c r="C86" s="24"/>
      <c r="D86" s="24"/>
      <c r="E86" s="24"/>
      <c r="F86" s="24"/>
      <c r="G86" s="24"/>
      <c r="H86" s="24"/>
      <c r="I86" s="24"/>
      <c r="J86" s="24"/>
      <c r="K86" s="24"/>
      <c r="L86" s="24"/>
      <c r="M86" s="24"/>
      <c r="N86" s="24"/>
      <c r="O86" s="24"/>
      <c r="P86" s="24"/>
      <c r="Q86" s="24"/>
      <c r="R86" s="24"/>
    </row>
    <row r="87" spans="3:18" ht="16.5" x14ac:dyDescent="0.35">
      <c r="C87" s="24"/>
      <c r="D87" s="24"/>
      <c r="E87" s="24"/>
      <c r="F87" s="24"/>
      <c r="G87" s="24"/>
      <c r="H87" s="24"/>
      <c r="I87" s="24"/>
      <c r="J87" s="24"/>
      <c r="K87" s="24"/>
      <c r="L87" s="24"/>
      <c r="M87" s="24"/>
      <c r="N87" s="24"/>
      <c r="O87" s="24"/>
      <c r="P87" s="24"/>
      <c r="Q87" s="24"/>
      <c r="R87" s="24"/>
    </row>
    <row r="88" spans="3:18" ht="16.5" x14ac:dyDescent="0.35">
      <c r="C88" s="24"/>
      <c r="D88" s="24"/>
      <c r="E88" s="24"/>
      <c r="F88" s="24"/>
      <c r="G88" s="24"/>
      <c r="H88" s="24"/>
      <c r="I88" s="24"/>
      <c r="J88" s="24"/>
      <c r="K88" s="24"/>
      <c r="L88" s="24"/>
      <c r="M88" s="24"/>
      <c r="N88" s="24"/>
      <c r="O88" s="24"/>
      <c r="P88" s="24"/>
      <c r="Q88" s="24"/>
      <c r="R88" s="24"/>
    </row>
    <row r="89" spans="3:18" ht="16.5" x14ac:dyDescent="0.35">
      <c r="C89" s="24"/>
      <c r="D89" s="24"/>
      <c r="E89" s="24"/>
      <c r="F89" s="24"/>
      <c r="G89" s="24"/>
      <c r="H89" s="24"/>
      <c r="I89" s="24"/>
      <c r="J89" s="24"/>
      <c r="K89" s="24"/>
      <c r="L89" s="24"/>
      <c r="M89" s="24"/>
      <c r="N89" s="24"/>
      <c r="O89" s="24"/>
      <c r="P89" s="24"/>
      <c r="Q89" s="24"/>
      <c r="R89" s="24"/>
    </row>
    <row r="90" spans="3:18" ht="16.5" x14ac:dyDescent="0.35">
      <c r="C90" s="24"/>
      <c r="D90" s="24"/>
      <c r="E90" s="24"/>
      <c r="F90" s="24"/>
      <c r="G90" s="24"/>
      <c r="H90" s="24"/>
      <c r="I90" s="24"/>
      <c r="J90" s="24"/>
      <c r="K90" s="24"/>
      <c r="L90" s="24"/>
      <c r="M90" s="24"/>
      <c r="N90" s="24"/>
      <c r="O90" s="24"/>
      <c r="P90" s="24"/>
      <c r="Q90" s="24"/>
      <c r="R90" s="24"/>
    </row>
    <row r="91" spans="3:18" ht="16.5" x14ac:dyDescent="0.35">
      <c r="C91" s="24"/>
      <c r="D91" s="24"/>
      <c r="E91" s="24"/>
      <c r="F91" s="24"/>
      <c r="G91" s="24"/>
      <c r="H91" s="24"/>
      <c r="I91" s="24"/>
      <c r="J91" s="24"/>
      <c r="K91" s="24"/>
      <c r="L91" s="24"/>
      <c r="M91" s="24"/>
      <c r="N91" s="24"/>
      <c r="O91" s="24"/>
      <c r="P91" s="24"/>
      <c r="Q91" s="24"/>
      <c r="R91" s="24"/>
    </row>
    <row r="92" spans="3:18" ht="16.5" x14ac:dyDescent="0.35">
      <c r="C92" s="24"/>
      <c r="D92" s="24"/>
      <c r="E92" s="24"/>
      <c r="F92" s="24"/>
      <c r="G92" s="24"/>
      <c r="H92" s="24"/>
      <c r="I92" s="24"/>
      <c r="J92" s="24"/>
      <c r="K92" s="24"/>
      <c r="L92" s="24"/>
      <c r="M92" s="24"/>
      <c r="N92" s="24"/>
      <c r="O92" s="24"/>
      <c r="P92" s="24"/>
      <c r="Q92" s="24"/>
      <c r="R92" s="24"/>
    </row>
    <row r="93" spans="3:18" ht="16.5" x14ac:dyDescent="0.35">
      <c r="C93" s="24"/>
      <c r="D93" s="24"/>
      <c r="E93" s="24"/>
      <c r="F93" s="24"/>
      <c r="G93" s="24"/>
      <c r="H93" s="24"/>
      <c r="I93" s="24"/>
      <c r="J93" s="24"/>
      <c r="K93" s="24"/>
      <c r="L93" s="24"/>
      <c r="M93" s="24"/>
      <c r="N93" s="24"/>
      <c r="O93" s="24"/>
      <c r="P93" s="24"/>
      <c r="Q93" s="24"/>
      <c r="R93" s="24"/>
    </row>
  </sheetData>
  <sheetProtection algorithmName="SHA-512" hashValue="UNoP01Z4LWS/z4AG142YZGbiPRaqosPvCFAXPLTd0zAtywtpIIisG39s2FbME0MVZH0s8uUq7BhRPZEpf/oF5w==" saltValue="lshfu2WgRz8WNO9ugoc1xQ==" spinCount="100000" sheet="1" objects="1" scenarios="1" selectLockedCells="1" selectUnlockedCells="1"/>
  <customSheetViews>
    <customSheetView guid="{8D88DD34-EDCF-2545-92E6-3B4294438499}" scale="90" showGridLines="0" topLeftCell="A47">
      <selection activeCell="M50" sqref="M50"/>
      <pageMargins left="0" right="0" top="0" bottom="0" header="0" footer="0"/>
    </customSheetView>
  </customSheetViews>
  <mergeCells count="39">
    <mergeCell ref="C49:M49"/>
    <mergeCell ref="C7:K8"/>
    <mergeCell ref="C9:P10"/>
    <mergeCell ref="C12:R13"/>
    <mergeCell ref="P36:Q36"/>
    <mergeCell ref="C17:G17"/>
    <mergeCell ref="C18:G18"/>
    <mergeCell ref="C19:G19"/>
    <mergeCell ref="C20:G20"/>
    <mergeCell ref="C21:G21"/>
    <mergeCell ref="C22:G22"/>
    <mergeCell ref="C23:G23"/>
    <mergeCell ref="C24:G24"/>
    <mergeCell ref="C25:G25"/>
    <mergeCell ref="C26:G26"/>
    <mergeCell ref="H15:J15"/>
    <mergeCell ref="K15:M15"/>
    <mergeCell ref="C27:G27"/>
    <mergeCell ref="C28:G28"/>
    <mergeCell ref="C29:G29"/>
    <mergeCell ref="C15:G16"/>
    <mergeCell ref="C30:M30"/>
    <mergeCell ref="C37:G37"/>
    <mergeCell ref="C38:G38"/>
    <mergeCell ref="C39:G39"/>
    <mergeCell ref="C40:G40"/>
    <mergeCell ref="C36:G36"/>
    <mergeCell ref="C32:M32"/>
    <mergeCell ref="C34:G35"/>
    <mergeCell ref="H34:J34"/>
    <mergeCell ref="K34:M34"/>
    <mergeCell ref="C46:G46"/>
    <mergeCell ref="C47:G47"/>
    <mergeCell ref="C48:G48"/>
    <mergeCell ref="C41:G41"/>
    <mergeCell ref="C42:G42"/>
    <mergeCell ref="C43:G43"/>
    <mergeCell ref="C44:G44"/>
    <mergeCell ref="C45:G45"/>
  </mergeCells>
  <pageMargins left="0.511811024" right="0.511811024" top="0.78740157499999996" bottom="0.78740157499999996" header="0.31496062000000002" footer="0.31496062000000002"/>
  <ignoredErrors>
    <ignoredError sqref="J17" numberStoredAsText="1"/>
  </ignoredErrors>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44C90F-FF7D-C348-9DAC-60310F69264E}">
  <sheetPr codeName="Planilha29"/>
  <dimension ref="A1:AG101"/>
  <sheetViews>
    <sheetView showGridLines="0" showRowColHeaders="0" zoomScaleNormal="100" workbookViewId="0">
      <selection activeCell="T37" sqref="T37"/>
      <extLst>
        <ext xmlns:xlsdti="http://schemas.microsoft.com/office/spreadsheetml/2023/showDataTypeIcons" uri="{77bfe23e-c014-4d31-8a63-9c772dbf06b6}">
          <xlsdti:showDataTypeIcons visible="0"/>
        </ext>
      </extLst>
    </sheetView>
  </sheetViews>
  <sheetFormatPr defaultColWidth="10.83203125" defaultRowHeight="15.5" x14ac:dyDescent="0.35"/>
  <cols>
    <col min="1" max="2" width="10.83203125" style="8"/>
    <col min="3" max="3" width="10.83203125" style="9"/>
    <col min="4" max="4" width="13.33203125" style="9" customWidth="1"/>
    <col min="5" max="5" width="10.83203125" style="9"/>
    <col min="6" max="6" width="13.33203125" style="9" customWidth="1"/>
    <col min="7" max="7" width="12.83203125" style="9" customWidth="1"/>
    <col min="8" max="8" width="10.83203125" style="9"/>
    <col min="9" max="9" width="14" style="9" customWidth="1"/>
    <col min="10" max="18" width="10.83203125" style="9"/>
    <col min="19" max="33" width="10.83203125" style="8"/>
    <col min="34" max="16384" width="10.83203125" style="9"/>
  </cols>
  <sheetData>
    <row r="1" spans="3:18" x14ac:dyDescent="0.35">
      <c r="C1" s="8"/>
      <c r="D1" s="8"/>
      <c r="E1" s="8"/>
      <c r="F1" s="8"/>
      <c r="G1" s="8"/>
      <c r="H1" s="8"/>
      <c r="I1" s="8"/>
      <c r="J1" s="8"/>
      <c r="K1" s="8"/>
      <c r="L1" s="8"/>
      <c r="M1" s="8"/>
      <c r="N1" s="8"/>
      <c r="O1" s="8"/>
      <c r="P1" s="8"/>
      <c r="Q1" s="8"/>
      <c r="R1" s="8"/>
    </row>
    <row r="2" spans="3:18" x14ac:dyDescent="0.35">
      <c r="C2" s="8"/>
      <c r="D2" s="8"/>
      <c r="E2" s="8"/>
      <c r="F2" s="8"/>
      <c r="G2" s="8"/>
      <c r="H2" s="8"/>
      <c r="I2" s="8"/>
      <c r="J2" s="8"/>
      <c r="K2" s="8"/>
      <c r="L2" s="8"/>
      <c r="M2" s="8"/>
      <c r="N2" s="8"/>
      <c r="O2" s="8"/>
      <c r="P2" s="8"/>
      <c r="Q2" s="8"/>
      <c r="R2" s="8"/>
    </row>
    <row r="3" spans="3:18" x14ac:dyDescent="0.35">
      <c r="C3" s="8"/>
      <c r="D3" s="8"/>
      <c r="E3" s="8"/>
      <c r="F3" s="8"/>
      <c r="G3" s="8"/>
      <c r="H3" s="8"/>
      <c r="I3" s="8"/>
      <c r="J3" s="8"/>
      <c r="K3" s="8"/>
      <c r="L3" s="8"/>
      <c r="M3" s="8"/>
      <c r="N3" s="8"/>
      <c r="O3" s="8"/>
      <c r="P3" s="8"/>
      <c r="Q3" s="8"/>
      <c r="R3" s="8"/>
    </row>
    <row r="4" spans="3:18" x14ac:dyDescent="0.35">
      <c r="C4" s="8"/>
      <c r="D4" s="8"/>
      <c r="E4" s="8"/>
      <c r="F4" s="8"/>
      <c r="G4" s="8"/>
      <c r="H4" s="8"/>
      <c r="I4" s="8"/>
      <c r="J4" s="8"/>
      <c r="K4" s="8"/>
      <c r="L4" s="8"/>
      <c r="M4" s="8"/>
      <c r="N4" s="8"/>
      <c r="O4" s="8"/>
      <c r="P4" s="8"/>
      <c r="Q4" s="8"/>
      <c r="R4" s="8"/>
    </row>
    <row r="5" spans="3:18" x14ac:dyDescent="0.35">
      <c r="C5" s="8"/>
      <c r="D5" s="8"/>
      <c r="E5" s="8"/>
      <c r="F5" s="8"/>
      <c r="G5" s="8"/>
      <c r="H5" s="8"/>
      <c r="I5" s="8"/>
      <c r="J5" s="8"/>
      <c r="K5" s="8"/>
      <c r="L5" s="8"/>
      <c r="M5" s="8"/>
      <c r="N5" s="8"/>
      <c r="O5" s="8"/>
      <c r="P5" s="8"/>
      <c r="Q5" s="8"/>
      <c r="R5" s="8"/>
    </row>
    <row r="6" spans="3:18" x14ac:dyDescent="0.35">
      <c r="C6" s="8"/>
      <c r="D6" s="8"/>
      <c r="E6" s="8"/>
      <c r="F6" s="8"/>
      <c r="G6" s="8"/>
      <c r="H6" s="8"/>
      <c r="I6" s="8"/>
      <c r="J6" s="8"/>
      <c r="K6" s="8"/>
      <c r="L6" s="8"/>
      <c r="M6" s="8"/>
      <c r="N6" s="8"/>
      <c r="O6" s="8"/>
      <c r="P6" s="8"/>
      <c r="Q6" s="8"/>
      <c r="R6" s="8"/>
    </row>
    <row r="7" spans="3:18" x14ac:dyDescent="0.35">
      <c r="C7" s="463" t="s">
        <v>507</v>
      </c>
      <c r="D7" s="463"/>
      <c r="E7" s="463"/>
      <c r="F7" s="463"/>
      <c r="G7" s="463"/>
      <c r="H7" s="463"/>
      <c r="I7" s="463"/>
      <c r="J7" s="463"/>
      <c r="K7" s="463"/>
      <c r="L7" s="7"/>
      <c r="M7" s="7"/>
      <c r="N7" s="7"/>
      <c r="O7" s="7"/>
      <c r="P7" s="7"/>
      <c r="Q7" s="7"/>
      <c r="R7" s="7"/>
    </row>
    <row r="8" spans="3:18" x14ac:dyDescent="0.35">
      <c r="C8" s="463"/>
      <c r="D8" s="463"/>
      <c r="E8" s="463"/>
      <c r="F8" s="463"/>
      <c r="G8" s="463"/>
      <c r="H8" s="463"/>
      <c r="I8" s="463"/>
      <c r="J8" s="463"/>
      <c r="K8" s="463"/>
      <c r="L8" s="7"/>
      <c r="M8" s="7"/>
      <c r="N8" s="7"/>
      <c r="O8" s="7"/>
      <c r="P8" s="7"/>
      <c r="Q8" s="7"/>
      <c r="R8" s="7"/>
    </row>
    <row r="9" spans="3:18" ht="16" customHeight="1" x14ac:dyDescent="0.35">
      <c r="C9" s="354" t="s">
        <v>139</v>
      </c>
      <c r="D9" s="354"/>
      <c r="E9" s="354"/>
      <c r="F9" s="354"/>
      <c r="G9" s="354"/>
      <c r="H9" s="354"/>
      <c r="I9" s="354"/>
      <c r="J9" s="354"/>
      <c r="K9" s="354"/>
      <c r="L9" s="354"/>
      <c r="M9" s="354"/>
      <c r="N9" s="354"/>
      <c r="O9" s="354"/>
      <c r="P9" s="354"/>
      <c r="Q9" s="354"/>
      <c r="R9" s="354"/>
    </row>
    <row r="10" spans="3:18" ht="16" customHeight="1" x14ac:dyDescent="0.35">
      <c r="C10" s="354"/>
      <c r="D10" s="354"/>
      <c r="E10" s="354"/>
      <c r="F10" s="354"/>
      <c r="G10" s="354"/>
      <c r="H10" s="354"/>
      <c r="I10" s="354"/>
      <c r="J10" s="354"/>
      <c r="K10" s="354"/>
      <c r="L10" s="354"/>
      <c r="M10" s="354"/>
      <c r="N10" s="354"/>
      <c r="O10" s="354"/>
      <c r="P10" s="354"/>
      <c r="Q10" s="354"/>
      <c r="R10" s="354"/>
    </row>
    <row r="11" spans="3:18" ht="16.5" x14ac:dyDescent="0.35">
      <c r="C11" s="12"/>
      <c r="D11" s="13"/>
      <c r="E11" s="13"/>
      <c r="F11" s="13"/>
      <c r="G11" s="14"/>
      <c r="H11" s="14"/>
      <c r="I11" s="14"/>
      <c r="J11" s="14"/>
      <c r="K11" s="14"/>
      <c r="L11" s="14"/>
      <c r="M11" s="14"/>
      <c r="N11" s="14"/>
      <c r="O11" s="14"/>
      <c r="P11" s="14"/>
      <c r="Q11" s="14"/>
      <c r="R11" s="15"/>
    </row>
    <row r="12" spans="3:18" ht="16" customHeight="1" x14ac:dyDescent="0.35">
      <c r="C12" s="542" t="s">
        <v>508</v>
      </c>
      <c r="D12" s="542"/>
      <c r="E12" s="542"/>
      <c r="F12" s="542"/>
      <c r="G12" s="542"/>
      <c r="H12" s="542"/>
      <c r="I12" s="542"/>
      <c r="J12" s="542"/>
      <c r="K12" s="542"/>
      <c r="L12" s="542"/>
      <c r="M12" s="542"/>
      <c r="N12" s="542"/>
      <c r="O12" s="542"/>
      <c r="P12" s="542"/>
      <c r="Q12" s="542"/>
      <c r="R12" s="542"/>
    </row>
    <row r="13" spans="3:18" ht="16" customHeight="1" x14ac:dyDescent="0.35">
      <c r="C13" s="542"/>
      <c r="D13" s="542"/>
      <c r="E13" s="542"/>
      <c r="F13" s="542"/>
      <c r="G13" s="542"/>
      <c r="H13" s="542"/>
      <c r="I13" s="542"/>
      <c r="J13" s="542"/>
      <c r="K13" s="542"/>
      <c r="L13" s="542"/>
      <c r="M13" s="542"/>
      <c r="N13" s="542"/>
      <c r="O13" s="542"/>
      <c r="P13" s="542"/>
      <c r="Q13" s="542"/>
      <c r="R13" s="542"/>
    </row>
    <row r="14" spans="3:18" ht="16" customHeight="1" x14ac:dyDescent="0.35">
      <c r="C14" s="542"/>
      <c r="D14" s="542"/>
      <c r="E14" s="542"/>
      <c r="F14" s="542"/>
      <c r="G14" s="542"/>
      <c r="H14" s="542"/>
      <c r="I14" s="542"/>
      <c r="J14" s="542"/>
      <c r="K14" s="542"/>
      <c r="L14" s="542"/>
      <c r="M14" s="542"/>
      <c r="N14" s="542"/>
      <c r="O14" s="542"/>
      <c r="P14" s="542"/>
      <c r="Q14" s="542"/>
      <c r="R14" s="542"/>
    </row>
    <row r="15" spans="3:18" ht="16" customHeight="1" x14ac:dyDescent="0.35">
      <c r="C15" s="542"/>
      <c r="D15" s="542"/>
      <c r="E15" s="542"/>
      <c r="F15" s="542"/>
      <c r="G15" s="542"/>
      <c r="H15" s="542"/>
      <c r="I15" s="542"/>
      <c r="J15" s="542"/>
      <c r="K15" s="542"/>
      <c r="L15" s="542"/>
      <c r="M15" s="542"/>
      <c r="N15" s="542"/>
      <c r="O15" s="542"/>
      <c r="P15" s="542"/>
      <c r="Q15" s="542"/>
      <c r="R15" s="542"/>
    </row>
    <row r="16" spans="3:18" ht="16" customHeight="1" x14ac:dyDescent="0.35">
      <c r="C16" s="542"/>
      <c r="D16" s="542"/>
      <c r="E16" s="542"/>
      <c r="F16" s="542"/>
      <c r="G16" s="542"/>
      <c r="H16" s="542"/>
      <c r="I16" s="542"/>
      <c r="J16" s="542"/>
      <c r="K16" s="542"/>
      <c r="L16" s="542"/>
      <c r="M16" s="542"/>
      <c r="N16" s="542"/>
      <c r="O16" s="542"/>
      <c r="P16" s="542"/>
      <c r="Q16" s="542"/>
      <c r="R16" s="542"/>
    </row>
    <row r="17" spans="3:18" ht="16" customHeight="1" x14ac:dyDescent="0.35">
      <c r="C17" s="542"/>
      <c r="D17" s="542"/>
      <c r="E17" s="542"/>
      <c r="F17" s="542"/>
      <c r="G17" s="542"/>
      <c r="H17" s="542"/>
      <c r="I17" s="542"/>
      <c r="J17" s="542"/>
      <c r="K17" s="542"/>
      <c r="L17" s="542"/>
      <c r="M17" s="542"/>
      <c r="N17" s="542"/>
      <c r="O17" s="542"/>
      <c r="P17" s="542"/>
      <c r="Q17" s="542"/>
      <c r="R17" s="542"/>
    </row>
    <row r="18" spans="3:18" ht="17.149999999999999" customHeight="1" x14ac:dyDescent="0.35">
      <c r="C18" s="542"/>
      <c r="D18" s="542"/>
      <c r="E18" s="542"/>
      <c r="F18" s="542"/>
      <c r="G18" s="542"/>
      <c r="H18" s="542"/>
      <c r="I18" s="542"/>
      <c r="J18" s="542"/>
      <c r="K18" s="542"/>
      <c r="L18" s="542"/>
      <c r="M18" s="542"/>
      <c r="N18" s="542"/>
      <c r="O18" s="542"/>
      <c r="P18" s="542"/>
      <c r="Q18" s="542"/>
      <c r="R18" s="542"/>
    </row>
    <row r="19" spans="3:18" ht="17.149999999999999" customHeight="1" x14ac:dyDescent="0.35">
      <c r="C19" s="542"/>
      <c r="D19" s="542"/>
      <c r="E19" s="542"/>
      <c r="F19" s="542"/>
      <c r="G19" s="542"/>
      <c r="H19" s="542"/>
      <c r="I19" s="542"/>
      <c r="J19" s="542"/>
      <c r="K19" s="542"/>
      <c r="L19" s="542"/>
      <c r="M19" s="542"/>
      <c r="N19" s="542"/>
      <c r="O19" s="542"/>
      <c r="P19" s="542"/>
      <c r="Q19" s="542"/>
      <c r="R19" s="542"/>
    </row>
    <row r="20" spans="3:18" ht="16" customHeight="1" x14ac:dyDescent="0.35">
      <c r="C20" s="542"/>
      <c r="D20" s="542"/>
      <c r="E20" s="542"/>
      <c r="F20" s="542"/>
      <c r="G20" s="542"/>
      <c r="H20" s="542"/>
      <c r="I20" s="542"/>
      <c r="J20" s="542"/>
      <c r="K20" s="542"/>
      <c r="L20" s="542"/>
      <c r="M20" s="542"/>
      <c r="N20" s="542"/>
      <c r="O20" s="542"/>
      <c r="P20" s="542"/>
      <c r="Q20" s="542"/>
      <c r="R20" s="542"/>
    </row>
    <row r="21" spans="3:18" ht="16" customHeight="1" x14ac:dyDescent="0.35">
      <c r="C21" s="463" t="s">
        <v>509</v>
      </c>
      <c r="D21" s="463"/>
      <c r="E21" s="463"/>
      <c r="F21" s="463"/>
      <c r="G21" s="463"/>
      <c r="H21" s="463"/>
      <c r="I21" s="463"/>
      <c r="J21" s="463"/>
      <c r="K21" s="463"/>
      <c r="L21" s="7"/>
      <c r="M21" s="7"/>
      <c r="N21" s="7"/>
      <c r="O21" s="7"/>
      <c r="P21" s="7"/>
      <c r="Q21" s="7"/>
      <c r="R21" s="7"/>
    </row>
    <row r="22" spans="3:18" ht="16" customHeight="1" x14ac:dyDescent="0.35">
      <c r="C22" s="463"/>
      <c r="D22" s="463"/>
      <c r="E22" s="463"/>
      <c r="F22" s="463"/>
      <c r="G22" s="463"/>
      <c r="H22" s="463"/>
      <c r="I22" s="463"/>
      <c r="J22" s="463"/>
      <c r="K22" s="463"/>
      <c r="L22" s="7"/>
      <c r="M22" s="7"/>
      <c r="N22" s="7"/>
      <c r="O22" s="7"/>
      <c r="P22" s="7"/>
      <c r="Q22" s="7"/>
      <c r="R22" s="7"/>
    </row>
    <row r="23" spans="3:18" ht="16" customHeight="1" x14ac:dyDescent="0.35">
      <c r="C23" s="354" t="s">
        <v>141</v>
      </c>
      <c r="D23" s="354"/>
      <c r="E23" s="354"/>
      <c r="F23" s="354"/>
      <c r="G23" s="354"/>
      <c r="H23" s="354"/>
      <c r="I23" s="354"/>
      <c r="J23" s="354"/>
      <c r="K23" s="354"/>
      <c r="L23" s="354"/>
      <c r="M23" s="354"/>
      <c r="N23" s="354"/>
      <c r="O23" s="354"/>
      <c r="P23" s="354"/>
      <c r="Q23" s="354"/>
      <c r="R23" s="354"/>
    </row>
    <row r="24" spans="3:18" ht="16" customHeight="1" x14ac:dyDescent="0.35">
      <c r="C24" s="354"/>
      <c r="D24" s="354"/>
      <c r="E24" s="354"/>
      <c r="F24" s="354"/>
      <c r="G24" s="354"/>
      <c r="H24" s="354"/>
      <c r="I24" s="354"/>
      <c r="J24" s="354"/>
      <c r="K24" s="354"/>
      <c r="L24" s="354"/>
      <c r="M24" s="354"/>
      <c r="N24" s="354"/>
      <c r="O24" s="354"/>
      <c r="P24" s="354"/>
      <c r="Q24" s="354"/>
      <c r="R24" s="354"/>
    </row>
    <row r="25" spans="3:18" ht="16" customHeight="1" x14ac:dyDescent="0.35">
      <c r="C25" s="24"/>
      <c r="D25" s="24"/>
      <c r="E25" s="24"/>
      <c r="F25" s="24"/>
      <c r="G25" s="24"/>
      <c r="H25" s="24"/>
      <c r="I25" s="24"/>
      <c r="J25" s="24"/>
      <c r="K25" s="24"/>
      <c r="L25" s="24"/>
      <c r="M25" s="24"/>
      <c r="N25" s="24"/>
      <c r="O25" s="24"/>
      <c r="P25" s="24"/>
      <c r="Q25" s="24"/>
      <c r="R25" s="24"/>
    </row>
    <row r="26" spans="3:18" ht="16" customHeight="1" x14ac:dyDescent="0.35">
      <c r="C26" s="642" t="s">
        <v>141</v>
      </c>
      <c r="D26" s="642"/>
      <c r="E26" s="642"/>
      <c r="F26" s="642"/>
      <c r="G26" s="642"/>
      <c r="H26" s="642"/>
      <c r="I26" s="642"/>
      <c r="J26" s="26">
        <v>2023</v>
      </c>
      <c r="K26" s="26">
        <v>2024</v>
      </c>
      <c r="L26" s="573">
        <v>2025</v>
      </c>
      <c r="M26" s="574"/>
      <c r="N26" s="133"/>
      <c r="O26" s="133"/>
      <c r="P26" s="24"/>
      <c r="Q26" s="24"/>
      <c r="R26" s="24"/>
    </row>
    <row r="27" spans="3:18" ht="16" customHeight="1" x14ac:dyDescent="0.35">
      <c r="C27" s="642"/>
      <c r="D27" s="642"/>
      <c r="E27" s="642"/>
      <c r="F27" s="642"/>
      <c r="G27" s="642"/>
      <c r="H27" s="642"/>
      <c r="I27" s="642"/>
      <c r="J27" s="189" t="s">
        <v>253</v>
      </c>
      <c r="K27" s="189" t="s">
        <v>253</v>
      </c>
      <c r="L27" s="189" t="s">
        <v>253</v>
      </c>
      <c r="M27" s="189" t="s">
        <v>510</v>
      </c>
      <c r="N27" s="133"/>
      <c r="O27" s="133"/>
      <c r="P27" s="24"/>
      <c r="Q27" s="24"/>
      <c r="R27" s="24"/>
    </row>
    <row r="28" spans="3:18" ht="16" customHeight="1" x14ac:dyDescent="0.35">
      <c r="C28" s="643" t="s">
        <v>511</v>
      </c>
      <c r="D28" s="643"/>
      <c r="E28" s="643"/>
      <c r="F28" s="643"/>
      <c r="G28" s="643"/>
      <c r="H28" s="643"/>
      <c r="I28" s="643"/>
      <c r="J28" s="202">
        <f>SUM(J29:J30)</f>
        <v>393</v>
      </c>
      <c r="K28" s="202">
        <f>SUM(K29:K30)</f>
        <v>348</v>
      </c>
      <c r="L28" s="202">
        <f>SUM(L29:L30)</f>
        <v>349</v>
      </c>
      <c r="M28" s="203">
        <f>SUM(M29:M30)</f>
        <v>1</v>
      </c>
      <c r="N28" s="133"/>
      <c r="O28" s="133"/>
      <c r="P28" s="24"/>
      <c r="Q28" s="24"/>
      <c r="R28" s="24"/>
    </row>
    <row r="29" spans="3:18" ht="16" customHeight="1" x14ac:dyDescent="0.35">
      <c r="C29" s="635" t="s">
        <v>512</v>
      </c>
      <c r="D29" s="635"/>
      <c r="E29" s="635"/>
      <c r="F29" s="635"/>
      <c r="G29" s="635"/>
      <c r="H29" s="635"/>
      <c r="I29" s="635"/>
      <c r="J29" s="200">
        <v>284</v>
      </c>
      <c r="K29" s="200">
        <f>251-1-8+6</f>
        <v>248</v>
      </c>
      <c r="L29" s="200">
        <v>257</v>
      </c>
      <c r="M29" s="204">
        <f>L29/L28</f>
        <v>0.73638968481375355</v>
      </c>
      <c r="N29" s="132"/>
      <c r="O29" s="133"/>
      <c r="P29" s="24"/>
      <c r="Q29" s="24"/>
      <c r="R29" s="24"/>
    </row>
    <row r="30" spans="3:18" ht="16" customHeight="1" x14ac:dyDescent="0.35">
      <c r="C30" s="635" t="s">
        <v>513</v>
      </c>
      <c r="D30" s="635"/>
      <c r="E30" s="635"/>
      <c r="F30" s="635"/>
      <c r="G30" s="635"/>
      <c r="H30" s="635"/>
      <c r="I30" s="635"/>
      <c r="J30" s="200">
        <v>109</v>
      </c>
      <c r="K30" s="200">
        <f>98+4-2</f>
        <v>100</v>
      </c>
      <c r="L30" s="200">
        <v>92</v>
      </c>
      <c r="M30" s="204">
        <f>L30/L28</f>
        <v>0.26361031518624639</v>
      </c>
      <c r="N30" s="132"/>
      <c r="O30" s="133"/>
      <c r="P30" s="24"/>
      <c r="Q30" s="24"/>
      <c r="R30" s="24"/>
    </row>
    <row r="31" spans="3:18" ht="16" customHeight="1" x14ac:dyDescent="0.35">
      <c r="C31" s="644" t="s">
        <v>514</v>
      </c>
      <c r="D31" s="644"/>
      <c r="E31" s="644"/>
      <c r="F31" s="644"/>
      <c r="G31" s="644"/>
      <c r="H31" s="644"/>
      <c r="I31" s="644"/>
      <c r="J31" s="202">
        <f>SUM(J32:J33)</f>
        <v>7</v>
      </c>
      <c r="K31" s="202">
        <v>9</v>
      </c>
      <c r="L31" s="202">
        <f>SUM(L32:L33)</f>
        <v>18</v>
      </c>
      <c r="M31" s="203">
        <f>SUM(M32:M33)</f>
        <v>5.1575931232091692E-2</v>
      </c>
      <c r="N31" s="132"/>
      <c r="O31" s="133"/>
      <c r="P31" s="24"/>
      <c r="Q31" s="24"/>
      <c r="R31" s="24"/>
    </row>
    <row r="32" spans="3:18" ht="16" customHeight="1" x14ac:dyDescent="0.35">
      <c r="C32" s="635" t="s">
        <v>512</v>
      </c>
      <c r="D32" s="635"/>
      <c r="E32" s="635"/>
      <c r="F32" s="635"/>
      <c r="G32" s="635"/>
      <c r="H32" s="635"/>
      <c r="I32" s="635"/>
      <c r="J32" s="200">
        <v>5</v>
      </c>
      <c r="K32" s="200">
        <v>5</v>
      </c>
      <c r="L32" s="200">
        <v>13</v>
      </c>
      <c r="M32" s="204">
        <f>L32/L28</f>
        <v>3.7249283667621778E-2</v>
      </c>
      <c r="N32" s="132"/>
      <c r="O32" s="133"/>
      <c r="P32" s="24"/>
      <c r="Q32" s="24"/>
      <c r="R32" s="24"/>
    </row>
    <row r="33" spans="3:18" ht="16" customHeight="1" x14ac:dyDescent="0.35">
      <c r="C33" s="635" t="s">
        <v>513</v>
      </c>
      <c r="D33" s="635"/>
      <c r="E33" s="635"/>
      <c r="F33" s="635"/>
      <c r="G33" s="635"/>
      <c r="H33" s="635"/>
      <c r="I33" s="635"/>
      <c r="J33" s="200">
        <v>2</v>
      </c>
      <c r="K33" s="200">
        <v>4</v>
      </c>
      <c r="L33" s="200">
        <v>5</v>
      </c>
      <c r="M33" s="204">
        <f>L33/L28</f>
        <v>1.4326647564469915E-2</v>
      </c>
      <c r="N33" s="132"/>
      <c r="O33" s="133"/>
      <c r="P33" s="24"/>
      <c r="Q33" s="24"/>
      <c r="R33" s="24"/>
    </row>
    <row r="34" spans="3:18" ht="16" customHeight="1" x14ac:dyDescent="0.35">
      <c r="C34" s="132"/>
      <c r="D34" s="132"/>
      <c r="E34" s="132"/>
      <c r="F34" s="132"/>
      <c r="G34" s="132"/>
      <c r="H34" s="132"/>
      <c r="I34" s="132"/>
      <c r="J34" s="132"/>
      <c r="K34" s="132"/>
      <c r="L34" s="132"/>
      <c r="M34" s="132"/>
      <c r="N34" s="132"/>
      <c r="O34" s="133"/>
      <c r="P34" s="24"/>
      <c r="Q34" s="24"/>
      <c r="R34" s="24"/>
    </row>
    <row r="35" spans="3:18" ht="16" customHeight="1" x14ac:dyDescent="0.35">
      <c r="C35" s="642" t="s">
        <v>515</v>
      </c>
      <c r="D35" s="642"/>
      <c r="E35" s="642"/>
      <c r="F35" s="642"/>
      <c r="G35" s="642"/>
      <c r="H35" s="642"/>
      <c r="I35" s="642"/>
      <c r="J35" s="573">
        <v>2023</v>
      </c>
      <c r="K35" s="574"/>
      <c r="L35" s="573">
        <v>2024</v>
      </c>
      <c r="M35" s="574"/>
      <c r="N35" s="573">
        <v>2025</v>
      </c>
      <c r="O35" s="574"/>
      <c r="P35" s="24"/>
      <c r="Q35" s="24"/>
      <c r="R35" s="24"/>
    </row>
    <row r="36" spans="3:18" ht="16" customHeight="1" x14ac:dyDescent="0.35">
      <c r="C36" s="642"/>
      <c r="D36" s="642"/>
      <c r="E36" s="642"/>
      <c r="F36" s="642"/>
      <c r="G36" s="642"/>
      <c r="H36" s="642"/>
      <c r="I36" s="642"/>
      <c r="J36" s="189" t="s">
        <v>253</v>
      </c>
      <c r="K36" s="189" t="s">
        <v>516</v>
      </c>
      <c r="L36" s="189" t="s">
        <v>253</v>
      </c>
      <c r="M36" s="189" t="s">
        <v>516</v>
      </c>
      <c r="N36" s="189" t="s">
        <v>253</v>
      </c>
      <c r="O36" s="189" t="s">
        <v>516</v>
      </c>
      <c r="P36" s="24"/>
      <c r="Q36" s="24"/>
      <c r="R36" s="24"/>
    </row>
    <row r="37" spans="3:18" ht="16" customHeight="1" x14ac:dyDescent="0.35">
      <c r="C37" s="626" t="s">
        <v>517</v>
      </c>
      <c r="D37" s="627"/>
      <c r="E37" s="627"/>
      <c r="F37" s="627"/>
      <c r="G37" s="627"/>
      <c r="H37" s="627"/>
      <c r="I37" s="628"/>
      <c r="J37" s="197">
        <v>7</v>
      </c>
      <c r="K37" s="198">
        <v>1</v>
      </c>
      <c r="L37" s="632">
        <v>9</v>
      </c>
      <c r="M37" s="634">
        <v>1</v>
      </c>
      <c r="N37" s="632">
        <f>SUM(N39:N40)</f>
        <v>18</v>
      </c>
      <c r="O37" s="634">
        <f>SUM(O39:O40)</f>
        <v>1</v>
      </c>
      <c r="P37" s="24"/>
      <c r="Q37" s="24"/>
      <c r="R37" s="24"/>
    </row>
    <row r="38" spans="3:18" ht="16" customHeight="1" x14ac:dyDescent="0.35">
      <c r="C38" s="629"/>
      <c r="D38" s="630"/>
      <c r="E38" s="630"/>
      <c r="F38" s="630"/>
      <c r="G38" s="630"/>
      <c r="H38" s="630"/>
      <c r="I38" s="631"/>
      <c r="J38" s="199"/>
      <c r="K38" s="199"/>
      <c r="L38" s="633"/>
      <c r="M38" s="633"/>
      <c r="N38" s="633"/>
      <c r="O38" s="633"/>
      <c r="P38" s="24"/>
      <c r="Q38" s="24"/>
      <c r="R38" s="24"/>
    </row>
    <row r="39" spans="3:18" ht="16" customHeight="1" x14ac:dyDescent="0.35">
      <c r="C39" s="635" t="s">
        <v>512</v>
      </c>
      <c r="D39" s="635"/>
      <c r="E39" s="635"/>
      <c r="F39" s="635"/>
      <c r="G39" s="635"/>
      <c r="H39" s="635"/>
      <c r="I39" s="635"/>
      <c r="J39" s="200">
        <v>5</v>
      </c>
      <c r="K39" s="201">
        <v>0.71</v>
      </c>
      <c r="L39" s="200">
        <v>5</v>
      </c>
      <c r="M39" s="201">
        <v>0.56000000000000005</v>
      </c>
      <c r="N39" s="200">
        <v>13</v>
      </c>
      <c r="O39" s="201">
        <f>N39/N37</f>
        <v>0.72222222222222221</v>
      </c>
      <c r="P39" s="24"/>
      <c r="Q39" s="24"/>
      <c r="R39" s="24"/>
    </row>
    <row r="40" spans="3:18" ht="16" customHeight="1" x14ac:dyDescent="0.35">
      <c r="C40" s="635" t="s">
        <v>513</v>
      </c>
      <c r="D40" s="635"/>
      <c r="E40" s="635"/>
      <c r="F40" s="635"/>
      <c r="G40" s="635"/>
      <c r="H40" s="635"/>
      <c r="I40" s="635"/>
      <c r="J40" s="200">
        <v>2</v>
      </c>
      <c r="K40" s="201">
        <v>0.28999999999999998</v>
      </c>
      <c r="L40" s="200">
        <v>4</v>
      </c>
      <c r="M40" s="201">
        <v>0.44</v>
      </c>
      <c r="N40" s="200">
        <v>5</v>
      </c>
      <c r="O40" s="201">
        <f>N40/N37</f>
        <v>0.27777777777777779</v>
      </c>
      <c r="P40" s="24"/>
      <c r="Q40" s="24"/>
      <c r="R40" s="24"/>
    </row>
    <row r="41" spans="3:18" ht="16" customHeight="1" x14ac:dyDescent="0.35">
      <c r="C41" s="636" t="s">
        <v>518</v>
      </c>
      <c r="D41" s="637"/>
      <c r="E41" s="637"/>
      <c r="F41" s="637"/>
      <c r="G41" s="637"/>
      <c r="H41" s="637"/>
      <c r="I41" s="638"/>
      <c r="J41" s="197">
        <v>6</v>
      </c>
      <c r="K41" s="198">
        <v>0.86</v>
      </c>
      <c r="L41" s="632">
        <v>5</v>
      </c>
      <c r="M41" s="634">
        <v>0.56000000000000005</v>
      </c>
      <c r="N41" s="632">
        <f>SUM(N43:N44)</f>
        <v>16</v>
      </c>
      <c r="O41" s="634">
        <f>SUM(O43:O44)</f>
        <v>0.88888888888888884</v>
      </c>
      <c r="P41" s="24"/>
      <c r="Q41" s="24"/>
      <c r="R41" s="24"/>
    </row>
    <row r="42" spans="3:18" ht="16" customHeight="1" x14ac:dyDescent="0.35">
      <c r="C42" s="639"/>
      <c r="D42" s="640"/>
      <c r="E42" s="640"/>
      <c r="F42" s="640"/>
      <c r="G42" s="640"/>
      <c r="H42" s="640"/>
      <c r="I42" s="641"/>
      <c r="J42" s="199"/>
      <c r="K42" s="199"/>
      <c r="L42" s="633"/>
      <c r="M42" s="633"/>
      <c r="N42" s="633"/>
      <c r="O42" s="633"/>
      <c r="P42" s="24"/>
      <c r="Q42" s="24"/>
      <c r="R42" s="24"/>
    </row>
    <row r="43" spans="3:18" ht="16" customHeight="1" x14ac:dyDescent="0.35">
      <c r="C43" s="635" t="s">
        <v>512</v>
      </c>
      <c r="D43" s="635"/>
      <c r="E43" s="635"/>
      <c r="F43" s="635"/>
      <c r="G43" s="635"/>
      <c r="H43" s="635"/>
      <c r="I43" s="635"/>
      <c r="J43" s="200">
        <v>4</v>
      </c>
      <c r="K43" s="201">
        <v>0.56999999999999995</v>
      </c>
      <c r="L43" s="200">
        <v>3</v>
      </c>
      <c r="M43" s="201">
        <v>0.33</v>
      </c>
      <c r="N43" s="200">
        <v>13</v>
      </c>
      <c r="O43" s="201">
        <f>N43/N37</f>
        <v>0.72222222222222221</v>
      </c>
      <c r="Q43" s="24"/>
      <c r="R43" s="24"/>
    </row>
    <row r="44" spans="3:18" ht="16" customHeight="1" x14ac:dyDescent="0.35">
      <c r="C44" s="635" t="s">
        <v>513</v>
      </c>
      <c r="D44" s="635"/>
      <c r="E44" s="635"/>
      <c r="F44" s="635"/>
      <c r="G44" s="635"/>
      <c r="H44" s="635"/>
      <c r="I44" s="635"/>
      <c r="J44" s="200">
        <v>2</v>
      </c>
      <c r="K44" s="201">
        <v>0.28999999999999998</v>
      </c>
      <c r="L44" s="200">
        <v>2</v>
      </c>
      <c r="M44" s="201">
        <v>0.22</v>
      </c>
      <c r="N44" s="200">
        <v>3</v>
      </c>
      <c r="O44" s="201">
        <f>N44/N37</f>
        <v>0.16666666666666666</v>
      </c>
      <c r="P44" s="619"/>
      <c r="Q44" s="619"/>
      <c r="R44" s="24"/>
    </row>
    <row r="45" spans="3:18" ht="16" customHeight="1" x14ac:dyDescent="0.35">
      <c r="C45" s="133"/>
      <c r="D45" s="133"/>
      <c r="E45" s="133"/>
      <c r="F45" s="133"/>
      <c r="G45" s="133"/>
      <c r="H45" s="133"/>
      <c r="I45" s="133"/>
      <c r="J45" s="133"/>
      <c r="K45" s="133"/>
      <c r="L45" s="133"/>
      <c r="M45" s="133"/>
      <c r="N45" s="133"/>
      <c r="O45" s="133"/>
      <c r="P45" s="24"/>
      <c r="Q45" s="24"/>
      <c r="R45" s="24"/>
    </row>
    <row r="46" spans="3:18" ht="16" customHeight="1" x14ac:dyDescent="0.35">
      <c r="C46" s="601" t="s">
        <v>519</v>
      </c>
      <c r="D46" s="601"/>
      <c r="E46" s="601"/>
      <c r="F46" s="601"/>
      <c r="G46" s="601"/>
      <c r="H46" s="601"/>
      <c r="I46" s="601"/>
      <c r="J46" s="601"/>
      <c r="K46" s="601"/>
      <c r="L46" s="601"/>
      <c r="M46" s="601"/>
      <c r="N46" s="601"/>
      <c r="O46" s="601"/>
      <c r="P46" s="24"/>
      <c r="Q46" s="24"/>
      <c r="R46" s="24"/>
    </row>
    <row r="47" spans="3:18" ht="16" customHeight="1" x14ac:dyDescent="0.35">
      <c r="C47" s="133"/>
      <c r="D47" s="133"/>
      <c r="E47" s="133"/>
      <c r="F47" s="133"/>
      <c r="G47" s="133"/>
      <c r="H47" s="133"/>
      <c r="I47" s="133"/>
      <c r="J47" s="133"/>
      <c r="K47" s="133"/>
      <c r="L47" s="133"/>
      <c r="M47" s="133"/>
      <c r="N47" s="133"/>
      <c r="O47" s="133"/>
      <c r="P47" s="24"/>
      <c r="Q47" s="24"/>
      <c r="R47" s="24"/>
    </row>
    <row r="48" spans="3:18" ht="16" customHeight="1" x14ac:dyDescent="0.35">
      <c r="C48" s="133"/>
      <c r="D48" s="133"/>
      <c r="E48" s="133"/>
      <c r="F48" s="133"/>
      <c r="G48" s="133"/>
      <c r="H48" s="133"/>
      <c r="I48" s="133"/>
      <c r="J48" s="133"/>
      <c r="K48" s="133"/>
      <c r="L48" s="133"/>
      <c r="M48" s="133"/>
      <c r="N48" s="133"/>
      <c r="O48" s="133"/>
      <c r="P48" s="24"/>
      <c r="Q48" s="24"/>
      <c r="R48" s="24"/>
    </row>
    <row r="49" spans="3:18" ht="16" customHeight="1" x14ac:dyDescent="0.35">
      <c r="C49" s="133"/>
      <c r="D49" s="133"/>
      <c r="E49" s="133"/>
      <c r="F49" s="133"/>
      <c r="G49" s="133"/>
      <c r="H49" s="133"/>
      <c r="I49" s="133"/>
      <c r="J49" s="133"/>
      <c r="K49" s="133"/>
      <c r="L49" s="133"/>
      <c r="M49" s="133"/>
      <c r="N49" s="133"/>
      <c r="O49" s="133"/>
      <c r="P49" s="24"/>
      <c r="Q49" s="24"/>
      <c r="R49" s="24"/>
    </row>
    <row r="50" spans="3:18" ht="16" customHeight="1" x14ac:dyDescent="0.35">
      <c r="C50" s="133"/>
      <c r="D50" s="133"/>
      <c r="E50" s="133"/>
      <c r="F50" s="133"/>
      <c r="G50" s="133"/>
      <c r="H50" s="133"/>
      <c r="I50" s="133"/>
      <c r="J50" s="133"/>
      <c r="K50" s="133"/>
      <c r="L50" s="133"/>
      <c r="M50" s="133"/>
      <c r="N50" s="133"/>
      <c r="O50" s="133"/>
      <c r="P50" s="24"/>
      <c r="Q50" s="24"/>
      <c r="R50" s="24"/>
    </row>
    <row r="51" spans="3:18" ht="16" customHeight="1" x14ac:dyDescent="0.35">
      <c r="C51" s="24"/>
      <c r="D51" s="24"/>
      <c r="E51" s="24"/>
      <c r="F51" s="24"/>
      <c r="G51" s="24"/>
      <c r="H51" s="24"/>
      <c r="I51" s="24"/>
      <c r="J51" s="24"/>
      <c r="K51" s="24"/>
      <c r="L51" s="24"/>
      <c r="M51" s="24"/>
      <c r="N51" s="24"/>
      <c r="O51" s="24"/>
      <c r="P51" s="24"/>
      <c r="Q51" s="24"/>
      <c r="R51" s="24"/>
    </row>
    <row r="52" spans="3:18" ht="16" customHeight="1" x14ac:dyDescent="0.35">
      <c r="C52" s="24"/>
      <c r="D52" s="24"/>
      <c r="E52" s="24"/>
      <c r="F52" s="24"/>
      <c r="G52" s="24"/>
      <c r="H52" s="24"/>
      <c r="I52" s="24"/>
      <c r="J52" s="24"/>
      <c r="K52" s="24"/>
      <c r="L52" s="24"/>
      <c r="M52" s="24"/>
      <c r="N52" s="24"/>
      <c r="O52" s="24"/>
      <c r="P52" s="24"/>
      <c r="Q52" s="24"/>
      <c r="R52" s="24"/>
    </row>
    <row r="53" spans="3:18" ht="16" customHeight="1" x14ac:dyDescent="0.35">
      <c r="C53" s="24"/>
      <c r="D53" s="24"/>
      <c r="E53" s="24"/>
      <c r="F53" s="24"/>
      <c r="G53" s="24"/>
      <c r="H53" s="24"/>
      <c r="I53" s="24"/>
      <c r="J53" s="24"/>
      <c r="K53" s="24"/>
      <c r="L53" s="24"/>
      <c r="M53" s="24"/>
      <c r="N53" s="24"/>
      <c r="O53" s="24"/>
      <c r="P53" s="24"/>
      <c r="Q53" s="24"/>
      <c r="R53" s="24"/>
    </row>
    <row r="54" spans="3:18" ht="16" customHeight="1" x14ac:dyDescent="0.35">
      <c r="C54" s="24"/>
      <c r="D54" s="24"/>
      <c r="E54" s="24"/>
      <c r="F54" s="24"/>
      <c r="G54" s="24"/>
      <c r="H54" s="24"/>
      <c r="I54" s="24"/>
      <c r="J54" s="24"/>
      <c r="K54" s="24"/>
      <c r="L54" s="24"/>
      <c r="M54" s="24"/>
      <c r="N54" s="24"/>
      <c r="O54" s="24"/>
      <c r="P54" s="24"/>
      <c r="Q54" s="24"/>
      <c r="R54" s="24"/>
    </row>
    <row r="55" spans="3:18" ht="16" customHeight="1" x14ac:dyDescent="0.35">
      <c r="C55" s="24"/>
      <c r="D55" s="24"/>
      <c r="E55" s="24"/>
      <c r="F55" s="24"/>
      <c r="G55" s="24"/>
      <c r="H55" s="24"/>
      <c r="I55" s="24"/>
      <c r="J55" s="24"/>
      <c r="K55" s="24"/>
      <c r="L55" s="24"/>
      <c r="M55" s="24"/>
      <c r="N55" s="24"/>
      <c r="O55" s="24"/>
      <c r="P55" s="24"/>
      <c r="Q55" s="24"/>
      <c r="R55" s="24"/>
    </row>
    <row r="56" spans="3:18" ht="16" customHeight="1" x14ac:dyDescent="0.35">
      <c r="C56" s="24"/>
      <c r="D56" s="24"/>
      <c r="E56" s="24"/>
      <c r="F56" s="24"/>
      <c r="G56" s="24"/>
      <c r="H56" s="24"/>
      <c r="I56" s="24"/>
      <c r="J56" s="24"/>
      <c r="K56" s="24"/>
      <c r="L56" s="24"/>
      <c r="M56" s="24"/>
      <c r="N56" s="24"/>
      <c r="O56" s="24"/>
      <c r="P56" s="24"/>
      <c r="Q56" s="24"/>
      <c r="R56" s="24"/>
    </row>
    <row r="57" spans="3:18" ht="16" customHeight="1" x14ac:dyDescent="0.35">
      <c r="C57" s="24"/>
      <c r="D57" s="24"/>
      <c r="E57" s="24"/>
      <c r="F57" s="24"/>
      <c r="G57" s="24"/>
      <c r="H57" s="24"/>
      <c r="I57" s="24"/>
      <c r="J57" s="24"/>
      <c r="K57" s="24"/>
      <c r="L57" s="24"/>
      <c r="M57" s="24"/>
      <c r="N57" s="24"/>
      <c r="O57" s="24"/>
      <c r="P57" s="24"/>
      <c r="Q57" s="24"/>
      <c r="R57" s="24"/>
    </row>
    <row r="58" spans="3:18" ht="16" customHeight="1" x14ac:dyDescent="0.35">
      <c r="C58" s="24"/>
      <c r="D58" s="24"/>
      <c r="E58" s="24"/>
      <c r="F58" s="24"/>
      <c r="G58" s="24"/>
      <c r="H58" s="24"/>
      <c r="I58" s="24"/>
      <c r="J58" s="24"/>
      <c r="K58" s="24"/>
      <c r="L58" s="24"/>
      <c r="M58" s="24"/>
      <c r="N58" s="24"/>
      <c r="O58" s="24"/>
      <c r="P58" s="24"/>
      <c r="Q58" s="24"/>
      <c r="R58" s="24"/>
    </row>
    <row r="59" spans="3:18" ht="16" customHeight="1" x14ac:dyDescent="0.35">
      <c r="C59" s="24"/>
      <c r="D59" s="24"/>
      <c r="E59" s="24"/>
      <c r="F59" s="24"/>
      <c r="G59" s="24"/>
      <c r="H59" s="24"/>
      <c r="I59" s="24"/>
      <c r="J59" s="24"/>
      <c r="K59" s="24"/>
      <c r="L59" s="24"/>
      <c r="M59" s="24"/>
      <c r="N59" s="24"/>
      <c r="O59" s="24"/>
      <c r="P59" s="24"/>
      <c r="Q59" s="24"/>
      <c r="R59" s="24"/>
    </row>
    <row r="60" spans="3:18" ht="16" customHeight="1" x14ac:dyDescent="0.35">
      <c r="C60" s="24"/>
      <c r="D60" s="24"/>
      <c r="E60" s="24"/>
      <c r="F60" s="24"/>
      <c r="G60" s="24"/>
      <c r="H60" s="24"/>
      <c r="I60" s="24"/>
      <c r="J60" s="24"/>
      <c r="K60" s="24"/>
      <c r="L60" s="24"/>
      <c r="M60" s="24"/>
      <c r="N60" s="24"/>
      <c r="O60" s="24"/>
      <c r="P60" s="24"/>
      <c r="Q60" s="24"/>
      <c r="R60" s="24"/>
    </row>
    <row r="61" spans="3:18" ht="16" customHeight="1" x14ac:dyDescent="0.35">
      <c r="C61" s="24"/>
      <c r="D61" s="24"/>
      <c r="E61" s="24"/>
      <c r="F61" s="24"/>
      <c r="G61" s="24"/>
      <c r="H61" s="24"/>
      <c r="I61" s="24"/>
      <c r="J61" s="24"/>
      <c r="K61" s="24"/>
      <c r="L61" s="24"/>
      <c r="M61" s="24"/>
      <c r="N61" s="24"/>
      <c r="O61" s="24"/>
      <c r="P61" s="24"/>
      <c r="Q61" s="24"/>
      <c r="R61" s="24"/>
    </row>
    <row r="62" spans="3:18" ht="16" customHeight="1" x14ac:dyDescent="0.35">
      <c r="C62" s="24"/>
      <c r="D62" s="24"/>
      <c r="E62" s="24"/>
      <c r="F62" s="24"/>
      <c r="G62" s="24"/>
      <c r="H62" s="24"/>
      <c r="I62" s="24"/>
      <c r="J62" s="24"/>
      <c r="K62" s="24"/>
      <c r="L62" s="24"/>
      <c r="M62" s="24"/>
      <c r="N62" s="24"/>
      <c r="O62" s="24"/>
      <c r="P62" s="24"/>
      <c r="Q62" s="24"/>
      <c r="R62" s="24"/>
    </row>
    <row r="63" spans="3:18" ht="16" customHeight="1" x14ac:dyDescent="0.35">
      <c r="C63" s="24"/>
      <c r="D63" s="24"/>
      <c r="E63" s="24"/>
      <c r="F63" s="24"/>
      <c r="G63" s="24"/>
      <c r="H63" s="24"/>
      <c r="I63" s="24"/>
      <c r="J63" s="24"/>
      <c r="K63" s="24"/>
      <c r="L63" s="24"/>
      <c r="M63" s="24"/>
      <c r="N63" s="24"/>
      <c r="O63" s="24"/>
      <c r="P63" s="24"/>
      <c r="Q63" s="24"/>
      <c r="R63" s="24"/>
    </row>
    <row r="64" spans="3:18" ht="16" customHeight="1" x14ac:dyDescent="0.35">
      <c r="C64" s="24"/>
      <c r="D64" s="24"/>
      <c r="E64" s="24"/>
      <c r="F64" s="24"/>
      <c r="G64" s="24"/>
      <c r="H64" s="24"/>
      <c r="I64" s="24"/>
      <c r="J64" s="24"/>
      <c r="K64" s="24"/>
      <c r="L64" s="24"/>
      <c r="M64" s="24"/>
      <c r="N64" s="24"/>
      <c r="O64" s="24"/>
      <c r="P64" s="24"/>
      <c r="Q64" s="24"/>
      <c r="R64" s="24"/>
    </row>
    <row r="65" spans="3:18" ht="16" customHeight="1" x14ac:dyDescent="0.35">
      <c r="C65" s="24"/>
      <c r="D65" s="24"/>
      <c r="E65" s="24"/>
      <c r="F65" s="24"/>
      <c r="G65" s="24"/>
      <c r="H65" s="24"/>
      <c r="I65" s="24"/>
      <c r="J65" s="24"/>
      <c r="K65" s="24"/>
      <c r="L65" s="24"/>
      <c r="M65" s="24"/>
      <c r="N65" s="24"/>
      <c r="O65" s="24"/>
      <c r="P65" s="24"/>
      <c r="Q65" s="24"/>
      <c r="R65" s="24"/>
    </row>
    <row r="66" spans="3:18" ht="16" customHeight="1" x14ac:dyDescent="0.35">
      <c r="C66" s="24"/>
      <c r="D66" s="24"/>
      <c r="E66" s="24"/>
      <c r="F66" s="24"/>
      <c r="G66" s="24"/>
      <c r="H66" s="24"/>
      <c r="I66" s="24"/>
      <c r="J66" s="24"/>
      <c r="K66" s="24"/>
      <c r="L66" s="24"/>
      <c r="M66" s="24"/>
      <c r="N66" s="24"/>
      <c r="O66" s="24"/>
      <c r="P66" s="24"/>
      <c r="Q66" s="24"/>
      <c r="R66" s="24"/>
    </row>
    <row r="67" spans="3:18" ht="16" customHeight="1" x14ac:dyDescent="0.35">
      <c r="C67" s="24"/>
      <c r="D67" s="24"/>
      <c r="E67" s="24"/>
      <c r="F67" s="24"/>
      <c r="G67" s="24"/>
      <c r="H67" s="24"/>
      <c r="I67" s="24"/>
      <c r="J67" s="24"/>
      <c r="K67" s="24"/>
      <c r="L67" s="24"/>
      <c r="M67" s="24"/>
      <c r="N67" s="24"/>
      <c r="O67" s="24"/>
      <c r="P67" s="24"/>
      <c r="Q67" s="24"/>
      <c r="R67" s="24"/>
    </row>
    <row r="68" spans="3:18" ht="16" customHeight="1" x14ac:dyDescent="0.35">
      <c r="C68" s="24"/>
      <c r="D68" s="24"/>
      <c r="E68" s="24"/>
      <c r="F68" s="24"/>
      <c r="G68" s="24"/>
      <c r="H68" s="24"/>
      <c r="I68" s="24"/>
      <c r="J68" s="24"/>
      <c r="K68" s="24"/>
      <c r="L68" s="24"/>
      <c r="M68" s="24"/>
      <c r="N68" s="24"/>
      <c r="O68" s="24"/>
      <c r="P68" s="24"/>
      <c r="Q68" s="24"/>
      <c r="R68" s="24"/>
    </row>
    <row r="69" spans="3:18" ht="16" customHeight="1" x14ac:dyDescent="0.35">
      <c r="C69" s="24"/>
      <c r="D69" s="24"/>
      <c r="E69" s="24"/>
      <c r="F69" s="24"/>
      <c r="G69" s="24"/>
      <c r="H69" s="24"/>
      <c r="I69" s="24"/>
      <c r="J69" s="24"/>
      <c r="K69" s="24"/>
      <c r="L69" s="24"/>
      <c r="M69" s="24"/>
      <c r="N69" s="24"/>
      <c r="O69" s="24"/>
      <c r="P69" s="24"/>
      <c r="Q69" s="24"/>
      <c r="R69" s="24"/>
    </row>
    <row r="70" spans="3:18" ht="16" customHeight="1" x14ac:dyDescent="0.35">
      <c r="C70" s="24"/>
      <c r="D70" s="24"/>
      <c r="E70" s="24"/>
      <c r="F70" s="24"/>
      <c r="G70" s="24"/>
      <c r="H70" s="24"/>
      <c r="I70" s="24"/>
      <c r="J70" s="24"/>
      <c r="K70" s="24"/>
      <c r="L70" s="24"/>
      <c r="M70" s="24"/>
      <c r="N70" s="24"/>
      <c r="O70" s="24"/>
      <c r="P70" s="24"/>
      <c r="Q70" s="24"/>
      <c r="R70" s="24"/>
    </row>
    <row r="71" spans="3:18" ht="16" customHeight="1" x14ac:dyDescent="0.35">
      <c r="C71" s="24"/>
      <c r="D71" s="24"/>
      <c r="E71" s="24"/>
      <c r="F71" s="24"/>
      <c r="G71" s="24"/>
      <c r="H71" s="24"/>
      <c r="I71" s="24"/>
      <c r="J71" s="24"/>
      <c r="K71" s="24"/>
      <c r="L71" s="24"/>
      <c r="M71" s="24"/>
      <c r="N71" s="24"/>
      <c r="O71" s="24"/>
      <c r="P71" s="24"/>
      <c r="Q71" s="24"/>
      <c r="R71" s="24"/>
    </row>
    <row r="72" spans="3:18" ht="16" customHeight="1" x14ac:dyDescent="0.35">
      <c r="C72" s="24"/>
      <c r="D72" s="24"/>
      <c r="E72" s="24"/>
      <c r="F72" s="24"/>
      <c r="G72" s="24"/>
      <c r="H72" s="24"/>
      <c r="I72" s="24"/>
      <c r="J72" s="24"/>
      <c r="K72" s="24"/>
      <c r="L72" s="24"/>
      <c r="M72" s="24"/>
      <c r="N72" s="24"/>
      <c r="O72" s="24"/>
      <c r="P72" s="24"/>
      <c r="Q72" s="24"/>
      <c r="R72" s="24"/>
    </row>
    <row r="73" spans="3:18" ht="16" customHeight="1" x14ac:dyDescent="0.35">
      <c r="C73" s="24"/>
      <c r="D73" s="24"/>
      <c r="E73" s="24"/>
      <c r="F73" s="24"/>
      <c r="G73" s="24"/>
      <c r="H73" s="24"/>
      <c r="I73" s="24"/>
      <c r="J73" s="24"/>
      <c r="K73" s="24"/>
      <c r="L73" s="24"/>
      <c r="M73" s="24"/>
      <c r="N73" s="24"/>
      <c r="O73" s="24"/>
      <c r="P73" s="24"/>
      <c r="Q73" s="24"/>
      <c r="R73" s="24"/>
    </row>
    <row r="74" spans="3:18" ht="16" customHeight="1" x14ac:dyDescent="0.35">
      <c r="C74" s="24"/>
      <c r="D74" s="24"/>
      <c r="E74" s="24"/>
      <c r="F74" s="24"/>
      <c r="G74" s="24"/>
      <c r="H74" s="24"/>
      <c r="I74" s="24"/>
      <c r="J74" s="24"/>
      <c r="K74" s="24"/>
      <c r="L74" s="24"/>
      <c r="M74" s="24"/>
      <c r="N74" s="24"/>
      <c r="O74" s="24"/>
      <c r="P74" s="24"/>
      <c r="Q74" s="24"/>
      <c r="R74" s="24"/>
    </row>
    <row r="75" spans="3:18" ht="16" customHeight="1" x14ac:dyDescent="0.35">
      <c r="C75" s="24"/>
      <c r="D75" s="24"/>
      <c r="E75" s="24"/>
      <c r="F75" s="24"/>
      <c r="G75" s="24"/>
      <c r="H75" s="24"/>
      <c r="I75" s="24"/>
      <c r="J75" s="24"/>
      <c r="K75" s="24"/>
      <c r="L75" s="24"/>
      <c r="M75" s="24"/>
      <c r="N75" s="24"/>
      <c r="O75" s="24"/>
      <c r="P75" s="24"/>
      <c r="Q75" s="24"/>
      <c r="R75" s="24"/>
    </row>
    <row r="76" spans="3:18" ht="16" customHeight="1" x14ac:dyDescent="0.35">
      <c r="C76" s="24"/>
      <c r="D76" s="24"/>
      <c r="E76" s="24"/>
      <c r="F76" s="24"/>
      <c r="G76" s="24"/>
      <c r="H76" s="24"/>
      <c r="I76" s="24"/>
      <c r="J76" s="24"/>
      <c r="K76" s="24"/>
      <c r="L76" s="24"/>
      <c r="M76" s="24"/>
      <c r="N76" s="24"/>
      <c r="O76" s="24"/>
      <c r="P76" s="24"/>
      <c r="Q76" s="24"/>
      <c r="R76" s="24"/>
    </row>
    <row r="77" spans="3:18" ht="16" customHeight="1" x14ac:dyDescent="0.35">
      <c r="C77" s="24"/>
      <c r="D77" s="24"/>
      <c r="E77" s="24"/>
      <c r="F77" s="24"/>
      <c r="G77" s="24"/>
      <c r="H77" s="24"/>
      <c r="I77" s="24"/>
      <c r="J77" s="24"/>
      <c r="K77" s="24"/>
      <c r="L77" s="24"/>
      <c r="M77" s="24"/>
      <c r="N77" s="24"/>
      <c r="O77" s="24"/>
      <c r="P77" s="24"/>
      <c r="Q77" s="24"/>
      <c r="R77" s="24"/>
    </row>
    <row r="78" spans="3:18" ht="16" customHeight="1" x14ac:dyDescent="0.35">
      <c r="C78" s="24"/>
      <c r="D78" s="24"/>
      <c r="E78" s="24"/>
      <c r="F78" s="24"/>
      <c r="G78" s="24"/>
      <c r="H78" s="24"/>
      <c r="I78" s="24"/>
      <c r="J78" s="24"/>
      <c r="K78" s="24"/>
      <c r="L78" s="24"/>
      <c r="M78" s="24"/>
      <c r="N78" s="24"/>
      <c r="O78" s="24"/>
      <c r="P78" s="24"/>
      <c r="Q78" s="24"/>
      <c r="R78" s="24"/>
    </row>
    <row r="79" spans="3:18" ht="16" customHeight="1" x14ac:dyDescent="0.35">
      <c r="C79" s="24"/>
      <c r="D79" s="24"/>
      <c r="E79" s="24"/>
      <c r="F79" s="24"/>
      <c r="G79" s="24"/>
      <c r="H79" s="24"/>
      <c r="I79" s="24"/>
      <c r="J79" s="24"/>
      <c r="K79" s="24"/>
      <c r="L79" s="24"/>
      <c r="M79" s="24"/>
      <c r="N79" s="24"/>
      <c r="O79" s="24"/>
      <c r="P79" s="24"/>
      <c r="Q79" s="24"/>
      <c r="R79" s="24"/>
    </row>
    <row r="80" spans="3:18" ht="16" customHeight="1" x14ac:dyDescent="0.35">
      <c r="C80" s="24"/>
      <c r="D80" s="24"/>
      <c r="E80" s="24"/>
      <c r="F80" s="24"/>
      <c r="G80" s="24"/>
      <c r="H80" s="24"/>
      <c r="I80" s="24"/>
      <c r="J80" s="24"/>
      <c r="K80" s="24"/>
      <c r="L80" s="24"/>
      <c r="M80" s="24"/>
      <c r="N80" s="24"/>
      <c r="O80" s="24"/>
      <c r="P80" s="24"/>
      <c r="Q80" s="24"/>
      <c r="R80" s="24"/>
    </row>
    <row r="81" spans="3:18" ht="16" customHeight="1" x14ac:dyDescent="0.35">
      <c r="C81" s="24"/>
      <c r="D81" s="24"/>
      <c r="E81" s="24"/>
      <c r="F81" s="24"/>
      <c r="G81" s="24"/>
      <c r="H81" s="24"/>
      <c r="I81" s="24"/>
      <c r="J81" s="24"/>
      <c r="K81" s="24"/>
      <c r="L81" s="24"/>
      <c r="M81" s="24"/>
      <c r="N81" s="24"/>
      <c r="O81" s="24"/>
      <c r="P81" s="24"/>
      <c r="Q81" s="24"/>
      <c r="R81" s="24"/>
    </row>
    <row r="82" spans="3:18" ht="16" customHeight="1" x14ac:dyDescent="0.35">
      <c r="C82" s="24"/>
      <c r="D82" s="24"/>
      <c r="E82" s="24"/>
      <c r="F82" s="24"/>
      <c r="G82" s="24"/>
      <c r="H82" s="24"/>
      <c r="I82" s="24"/>
      <c r="J82" s="24"/>
      <c r="K82" s="24"/>
      <c r="L82" s="24"/>
      <c r="M82" s="24"/>
      <c r="N82" s="24"/>
      <c r="O82" s="24"/>
      <c r="P82" s="24"/>
      <c r="Q82" s="24"/>
      <c r="R82" s="24"/>
    </row>
    <row r="83" spans="3:18" ht="16" customHeight="1" x14ac:dyDescent="0.35">
      <c r="C83" s="24"/>
      <c r="D83" s="24"/>
      <c r="E83" s="24"/>
      <c r="F83" s="24"/>
      <c r="G83" s="24"/>
      <c r="H83" s="24"/>
      <c r="I83" s="24"/>
      <c r="J83" s="24"/>
      <c r="K83" s="24"/>
      <c r="L83" s="24"/>
      <c r="M83" s="24"/>
      <c r="N83" s="24"/>
      <c r="O83" s="24"/>
      <c r="P83" s="24"/>
      <c r="Q83" s="24"/>
      <c r="R83" s="24"/>
    </row>
    <row r="84" spans="3:18" ht="16" customHeight="1" x14ac:dyDescent="0.35">
      <c r="C84" s="24"/>
      <c r="D84" s="24"/>
      <c r="E84" s="24"/>
      <c r="F84" s="24"/>
      <c r="G84" s="24"/>
      <c r="H84" s="24"/>
      <c r="I84" s="24"/>
      <c r="J84" s="24"/>
      <c r="K84" s="24"/>
      <c r="L84" s="24"/>
      <c r="M84" s="24"/>
      <c r="N84" s="24"/>
      <c r="O84" s="24"/>
      <c r="P84" s="24"/>
      <c r="Q84" s="24"/>
      <c r="R84" s="24"/>
    </row>
    <row r="85" spans="3:18" ht="16" customHeight="1" x14ac:dyDescent="0.35">
      <c r="C85" s="24"/>
      <c r="D85" s="24"/>
      <c r="E85" s="24"/>
      <c r="F85" s="24"/>
      <c r="G85" s="24"/>
      <c r="H85" s="24"/>
      <c r="I85" s="24"/>
      <c r="J85" s="24"/>
      <c r="K85" s="24"/>
      <c r="L85" s="24"/>
      <c r="M85" s="24"/>
      <c r="N85" s="24"/>
      <c r="O85" s="24"/>
      <c r="P85" s="24"/>
      <c r="Q85" s="24"/>
      <c r="R85" s="24"/>
    </row>
    <row r="86" spans="3:18" ht="16" customHeight="1" x14ac:dyDescent="0.35">
      <c r="C86" s="24"/>
      <c r="D86" s="24"/>
      <c r="E86" s="24"/>
      <c r="F86" s="24"/>
      <c r="G86" s="24"/>
      <c r="H86" s="24"/>
      <c r="I86" s="24"/>
      <c r="J86" s="24"/>
      <c r="K86" s="24"/>
      <c r="L86" s="24"/>
      <c r="M86" s="24"/>
      <c r="N86" s="24"/>
      <c r="O86" s="24"/>
      <c r="P86" s="24"/>
      <c r="Q86" s="24"/>
      <c r="R86" s="24"/>
    </row>
    <row r="87" spans="3:18" ht="16" customHeight="1" x14ac:dyDescent="0.35">
      <c r="C87" s="24"/>
      <c r="D87" s="24"/>
      <c r="E87" s="24"/>
      <c r="F87" s="24"/>
      <c r="G87" s="24"/>
      <c r="H87" s="24"/>
      <c r="I87" s="24"/>
      <c r="J87" s="24"/>
      <c r="K87" s="24"/>
      <c r="L87" s="24"/>
      <c r="M87" s="24"/>
      <c r="N87" s="24"/>
      <c r="O87" s="24"/>
      <c r="P87" s="24"/>
      <c r="Q87" s="24"/>
      <c r="R87" s="24"/>
    </row>
    <row r="88" spans="3:18" ht="16" customHeight="1" x14ac:dyDescent="0.35">
      <c r="C88" s="24"/>
      <c r="D88" s="24"/>
      <c r="E88" s="24"/>
      <c r="F88" s="24"/>
      <c r="G88" s="24"/>
      <c r="H88" s="24"/>
      <c r="I88" s="24"/>
      <c r="J88" s="24"/>
      <c r="K88" s="24"/>
      <c r="L88" s="24"/>
      <c r="M88" s="24"/>
      <c r="N88" s="24"/>
      <c r="O88" s="24"/>
      <c r="P88" s="24"/>
      <c r="Q88" s="24"/>
      <c r="R88" s="24"/>
    </row>
    <row r="89" spans="3:18" ht="16" customHeight="1" x14ac:dyDescent="0.35">
      <c r="C89" s="24"/>
      <c r="D89" s="24"/>
      <c r="E89" s="24"/>
      <c r="F89" s="24"/>
      <c r="G89" s="24"/>
      <c r="H89" s="24"/>
      <c r="I89" s="24"/>
      <c r="J89" s="24"/>
      <c r="K89" s="24"/>
      <c r="L89" s="24"/>
      <c r="M89" s="24"/>
      <c r="N89" s="24"/>
      <c r="O89" s="24"/>
      <c r="P89" s="24"/>
      <c r="Q89" s="24"/>
      <c r="R89" s="24"/>
    </row>
    <row r="90" spans="3:18" ht="16" customHeight="1" x14ac:dyDescent="0.35">
      <c r="C90" s="24"/>
      <c r="D90" s="24"/>
      <c r="E90" s="24"/>
      <c r="F90" s="24"/>
      <c r="G90" s="24"/>
      <c r="H90" s="24"/>
      <c r="I90" s="24"/>
      <c r="J90" s="24"/>
      <c r="K90" s="24"/>
      <c r="L90" s="24"/>
      <c r="M90" s="24"/>
      <c r="N90" s="24"/>
      <c r="O90" s="24"/>
      <c r="P90" s="24"/>
      <c r="Q90" s="24"/>
      <c r="R90" s="24"/>
    </row>
    <row r="91" spans="3:18" ht="16" customHeight="1" x14ac:dyDescent="0.35">
      <c r="C91" s="24"/>
      <c r="D91" s="24"/>
      <c r="E91" s="24"/>
      <c r="F91" s="24"/>
      <c r="G91" s="24"/>
      <c r="H91" s="24"/>
      <c r="I91" s="24"/>
      <c r="J91" s="24"/>
      <c r="K91" s="24"/>
      <c r="L91" s="24"/>
      <c r="M91" s="24"/>
      <c r="N91" s="24"/>
      <c r="O91" s="24"/>
      <c r="P91" s="24"/>
      <c r="Q91" s="24"/>
      <c r="R91" s="24"/>
    </row>
    <row r="92" spans="3:18" ht="16" customHeight="1" x14ac:dyDescent="0.35">
      <c r="C92" s="24"/>
      <c r="D92" s="24"/>
      <c r="E92" s="24"/>
      <c r="F92" s="24"/>
      <c r="G92" s="24"/>
      <c r="H92" s="24"/>
      <c r="I92" s="24"/>
      <c r="J92" s="24"/>
      <c r="K92" s="24"/>
      <c r="L92" s="24"/>
      <c r="M92" s="24"/>
      <c r="N92" s="24"/>
      <c r="O92" s="24"/>
      <c r="P92" s="24"/>
      <c r="Q92" s="24"/>
      <c r="R92" s="24"/>
    </row>
    <row r="93" spans="3:18" ht="16" customHeight="1" x14ac:dyDescent="0.35">
      <c r="C93" s="24"/>
      <c r="D93" s="24"/>
      <c r="E93" s="24"/>
      <c r="F93" s="24"/>
      <c r="G93" s="24"/>
      <c r="H93" s="24"/>
      <c r="I93" s="24"/>
      <c r="J93" s="24"/>
      <c r="K93" s="24"/>
      <c r="L93" s="24"/>
      <c r="M93" s="24"/>
      <c r="N93" s="24"/>
      <c r="O93" s="24"/>
      <c r="P93" s="24"/>
      <c r="Q93" s="24"/>
      <c r="R93" s="24"/>
    </row>
    <row r="94" spans="3:18" ht="16" customHeight="1" x14ac:dyDescent="0.35">
      <c r="C94" s="24"/>
      <c r="D94" s="24"/>
      <c r="E94" s="24"/>
      <c r="F94" s="24"/>
      <c r="G94" s="24"/>
      <c r="H94" s="24"/>
      <c r="I94" s="24"/>
      <c r="J94" s="24"/>
      <c r="K94" s="24"/>
      <c r="L94" s="24"/>
      <c r="M94" s="24"/>
      <c r="N94" s="24"/>
      <c r="O94" s="24"/>
      <c r="P94" s="24"/>
      <c r="Q94" s="24"/>
      <c r="R94" s="24"/>
    </row>
    <row r="95" spans="3:18" ht="16" customHeight="1" x14ac:dyDescent="0.35">
      <c r="C95" s="24"/>
      <c r="D95" s="24"/>
      <c r="E95" s="24"/>
      <c r="F95" s="24"/>
      <c r="G95" s="24"/>
      <c r="H95" s="24"/>
      <c r="I95" s="24"/>
      <c r="J95" s="24"/>
      <c r="K95" s="24"/>
      <c r="L95" s="24"/>
      <c r="M95" s="24"/>
      <c r="N95" s="24"/>
      <c r="O95" s="24"/>
      <c r="P95" s="24"/>
      <c r="Q95" s="24"/>
      <c r="R95" s="24"/>
    </row>
    <row r="96" spans="3:18" ht="16" customHeight="1" x14ac:dyDescent="0.35">
      <c r="C96" s="24"/>
      <c r="D96" s="24"/>
      <c r="E96" s="24"/>
      <c r="F96" s="24"/>
      <c r="G96" s="24"/>
      <c r="H96" s="24"/>
      <c r="I96" s="24"/>
      <c r="J96" s="24"/>
      <c r="K96" s="24"/>
      <c r="L96" s="24"/>
      <c r="M96" s="24"/>
      <c r="N96" s="24"/>
      <c r="O96" s="24"/>
      <c r="P96" s="24"/>
      <c r="Q96" s="24"/>
      <c r="R96" s="24"/>
    </row>
    <row r="97" spans="3:18" ht="16" customHeight="1" x14ac:dyDescent="0.35">
      <c r="C97" s="24"/>
      <c r="D97" s="24"/>
      <c r="E97" s="24"/>
      <c r="F97" s="24"/>
      <c r="G97" s="24"/>
      <c r="H97" s="24"/>
      <c r="I97" s="24"/>
      <c r="J97" s="24"/>
      <c r="K97" s="24"/>
      <c r="L97" s="24"/>
      <c r="M97" s="24"/>
      <c r="N97" s="24"/>
      <c r="O97" s="24"/>
      <c r="P97" s="24"/>
      <c r="Q97" s="24"/>
      <c r="R97" s="24"/>
    </row>
    <row r="98" spans="3:18" ht="16" customHeight="1" x14ac:dyDescent="0.35">
      <c r="C98" s="24"/>
      <c r="D98" s="24"/>
      <c r="E98" s="24"/>
      <c r="F98" s="24"/>
      <c r="G98" s="24"/>
      <c r="H98" s="24"/>
      <c r="I98" s="24"/>
      <c r="J98" s="24"/>
      <c r="K98" s="24"/>
      <c r="L98" s="24"/>
      <c r="M98" s="24"/>
      <c r="N98" s="24"/>
      <c r="O98" s="24"/>
      <c r="P98" s="24"/>
      <c r="Q98" s="24"/>
      <c r="R98" s="24"/>
    </row>
    <row r="99" spans="3:18" ht="16" customHeight="1" x14ac:dyDescent="0.35">
      <c r="C99" s="24"/>
      <c r="D99" s="24"/>
      <c r="E99" s="24"/>
      <c r="F99" s="24"/>
      <c r="G99" s="24"/>
      <c r="H99" s="24"/>
      <c r="I99" s="24"/>
      <c r="J99" s="24"/>
      <c r="K99" s="24"/>
      <c r="L99" s="24"/>
      <c r="M99" s="24"/>
      <c r="N99" s="24"/>
      <c r="O99" s="24"/>
      <c r="P99" s="24"/>
      <c r="Q99" s="24"/>
      <c r="R99" s="24"/>
    </row>
    <row r="100" spans="3:18" ht="16" customHeight="1" x14ac:dyDescent="0.35">
      <c r="C100" s="24"/>
      <c r="D100" s="24"/>
      <c r="E100" s="24"/>
      <c r="F100" s="24"/>
      <c r="G100" s="24"/>
      <c r="H100" s="24"/>
      <c r="I100" s="24"/>
      <c r="J100" s="24"/>
      <c r="K100" s="24"/>
      <c r="L100" s="24"/>
      <c r="M100" s="24"/>
      <c r="N100" s="24"/>
      <c r="O100" s="24"/>
      <c r="P100" s="24"/>
      <c r="Q100" s="24"/>
      <c r="R100" s="24"/>
    </row>
    <row r="101" spans="3:18" ht="16" customHeight="1" x14ac:dyDescent="0.35">
      <c r="C101" s="24"/>
      <c r="D101" s="24"/>
      <c r="E101" s="24"/>
      <c r="F101" s="24"/>
      <c r="G101" s="24"/>
      <c r="H101" s="24"/>
      <c r="I101" s="24"/>
      <c r="J101" s="24"/>
      <c r="K101" s="24"/>
      <c r="L101" s="24"/>
      <c r="M101" s="24"/>
      <c r="N101" s="24"/>
      <c r="O101" s="24"/>
      <c r="P101" s="24"/>
      <c r="Q101" s="24"/>
      <c r="R101" s="24"/>
    </row>
  </sheetData>
  <sheetProtection algorithmName="SHA-512" hashValue="4eJwfth8xybXSi7jNEtdKobhvekdkjXEEemLGUZScKLGEOszB/jqYkq9bs9jVR727GLUcTxE8LMu+XAjascJdg==" saltValue="OUM9MNu7OeLUfUDHj3KWuw==" spinCount="100000" sheet="1" objects="1" scenarios="1" selectLockedCells="1" selectUnlockedCells="1"/>
  <customSheetViews>
    <customSheetView guid="{8D88DD34-EDCF-2545-92E6-3B4294438499}" scale="90" showGridLines="0" topLeftCell="C35">
      <selection activeCell="P47" sqref="P47"/>
      <pageMargins left="0" right="0" top="0" bottom="0" header="0" footer="0"/>
    </customSheetView>
  </customSheetViews>
  <mergeCells count="33">
    <mergeCell ref="L26:M26"/>
    <mergeCell ref="C32:I32"/>
    <mergeCell ref="L35:M35"/>
    <mergeCell ref="L41:L42"/>
    <mergeCell ref="M41:M42"/>
    <mergeCell ref="J35:K35"/>
    <mergeCell ref="C7:K8"/>
    <mergeCell ref="N41:N42"/>
    <mergeCell ref="P44:Q44"/>
    <mergeCell ref="C9:R10"/>
    <mergeCell ref="C12:R20"/>
    <mergeCell ref="C21:K22"/>
    <mergeCell ref="C23:R24"/>
    <mergeCell ref="C33:I33"/>
    <mergeCell ref="C26:I27"/>
    <mergeCell ref="C35:I36"/>
    <mergeCell ref="C39:I39"/>
    <mergeCell ref="C28:I28"/>
    <mergeCell ref="C29:I29"/>
    <mergeCell ref="C30:I30"/>
    <mergeCell ref="O41:O42"/>
    <mergeCell ref="C31:I31"/>
    <mergeCell ref="C46:O46"/>
    <mergeCell ref="N35:O35"/>
    <mergeCell ref="C37:I38"/>
    <mergeCell ref="L37:L38"/>
    <mergeCell ref="M37:M38"/>
    <mergeCell ref="N37:N38"/>
    <mergeCell ref="O37:O38"/>
    <mergeCell ref="C40:I40"/>
    <mergeCell ref="C43:I43"/>
    <mergeCell ref="C44:I44"/>
    <mergeCell ref="C41:I42"/>
  </mergeCells>
  <pageMargins left="0.7" right="0.7" top="0.75" bottom="0.75" header="0.3" footer="0.3"/>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47B631-78FD-464E-A369-2915DAE3CD1F}">
  <sheetPr codeName="Planilha30"/>
  <dimension ref="A1:AG84"/>
  <sheetViews>
    <sheetView showGridLines="0" showRowColHeaders="0" zoomScaleNormal="100" workbookViewId="0">
      <selection activeCell="C12" sqref="C12:R28"/>
      <extLst>
        <ext xmlns:xlsdti="http://schemas.microsoft.com/office/spreadsheetml/2023/showDataTypeIcons" uri="{77bfe23e-c014-4d31-8a63-9c772dbf06b6}">
          <xlsdti:showDataTypeIcons visible="0"/>
        </ext>
      </extLst>
    </sheetView>
  </sheetViews>
  <sheetFormatPr defaultColWidth="10.83203125" defaultRowHeight="15.5" x14ac:dyDescent="0.35"/>
  <cols>
    <col min="1" max="2" width="10.83203125" style="8"/>
    <col min="3" max="18" width="10.83203125" style="9"/>
    <col min="19" max="33" width="10.83203125" style="8"/>
    <col min="34" max="16384" width="10.83203125" style="9"/>
  </cols>
  <sheetData>
    <row r="1" spans="3:18" x14ac:dyDescent="0.35">
      <c r="C1" s="8"/>
      <c r="D1" s="8"/>
      <c r="E1" s="8"/>
      <c r="F1" s="8"/>
      <c r="G1" s="8"/>
      <c r="H1" s="8"/>
      <c r="I1" s="8"/>
      <c r="J1" s="8"/>
      <c r="K1" s="8"/>
      <c r="L1" s="8"/>
      <c r="M1" s="8"/>
      <c r="N1" s="8"/>
      <c r="O1" s="8"/>
      <c r="P1" s="8"/>
      <c r="Q1" s="8"/>
      <c r="R1" s="8"/>
    </row>
    <row r="2" spans="3:18" x14ac:dyDescent="0.35">
      <c r="C2" s="8"/>
      <c r="D2" s="8"/>
      <c r="E2" s="8"/>
      <c r="F2" s="8"/>
      <c r="G2" s="8"/>
      <c r="H2" s="8"/>
      <c r="I2" s="8"/>
      <c r="J2" s="8"/>
      <c r="K2" s="8"/>
      <c r="L2" s="8"/>
      <c r="M2" s="8"/>
      <c r="N2" s="8"/>
      <c r="O2" s="8"/>
      <c r="P2" s="8"/>
      <c r="Q2" s="8"/>
      <c r="R2" s="8"/>
    </row>
    <row r="3" spans="3:18" x14ac:dyDescent="0.35">
      <c r="C3" s="8"/>
      <c r="D3" s="8"/>
      <c r="E3" s="8"/>
      <c r="F3" s="8"/>
      <c r="G3" s="8"/>
      <c r="H3" s="8"/>
      <c r="I3" s="8"/>
      <c r="J3" s="8"/>
      <c r="K3" s="8"/>
      <c r="L3" s="8"/>
      <c r="M3" s="8"/>
      <c r="N3" s="8"/>
      <c r="O3" s="8"/>
      <c r="P3" s="8"/>
      <c r="Q3" s="8"/>
      <c r="R3" s="8"/>
    </row>
    <row r="4" spans="3:18" x14ac:dyDescent="0.35">
      <c r="C4" s="8"/>
      <c r="D4" s="8"/>
      <c r="E4" s="8"/>
      <c r="F4" s="8"/>
      <c r="G4" s="8"/>
      <c r="H4" s="8"/>
      <c r="I4" s="8"/>
      <c r="J4" s="8"/>
      <c r="K4" s="8"/>
      <c r="L4" s="8"/>
      <c r="M4" s="8"/>
      <c r="N4" s="8"/>
      <c r="O4" s="8"/>
      <c r="P4" s="8"/>
      <c r="Q4" s="8"/>
      <c r="R4" s="8"/>
    </row>
    <row r="5" spans="3:18" x14ac:dyDescent="0.35">
      <c r="C5" s="8"/>
      <c r="D5" s="8"/>
      <c r="E5" s="8"/>
      <c r="F5" s="8"/>
      <c r="G5" s="8"/>
      <c r="H5" s="8"/>
      <c r="I5" s="8"/>
      <c r="J5" s="8"/>
      <c r="K5" s="8"/>
      <c r="L5" s="8"/>
      <c r="M5" s="8"/>
      <c r="N5" s="8"/>
      <c r="O5" s="8"/>
      <c r="P5" s="8"/>
      <c r="Q5" s="8"/>
      <c r="R5" s="8"/>
    </row>
    <row r="6" spans="3:18" x14ac:dyDescent="0.35">
      <c r="C6" s="8"/>
      <c r="D6" s="8"/>
      <c r="E6" s="8"/>
      <c r="F6" s="8"/>
      <c r="G6" s="8"/>
      <c r="H6" s="8"/>
      <c r="I6" s="8"/>
      <c r="J6" s="8"/>
      <c r="K6" s="8"/>
      <c r="L6" s="8"/>
      <c r="M6" s="8"/>
      <c r="N6" s="8"/>
      <c r="O6" s="8"/>
      <c r="P6" s="8"/>
      <c r="Q6" s="8"/>
      <c r="R6" s="8"/>
    </row>
    <row r="7" spans="3:18" x14ac:dyDescent="0.35">
      <c r="C7" s="463" t="s">
        <v>520</v>
      </c>
      <c r="D7" s="463"/>
      <c r="E7" s="463"/>
      <c r="F7" s="463"/>
      <c r="G7" s="463"/>
      <c r="H7" s="463"/>
      <c r="I7" s="463"/>
      <c r="J7" s="463"/>
      <c r="K7" s="463"/>
      <c r="L7" s="7"/>
      <c r="M7" s="7"/>
      <c r="N7" s="7"/>
      <c r="O7" s="7"/>
      <c r="P7" s="7"/>
      <c r="Q7" s="7"/>
      <c r="R7" s="7"/>
    </row>
    <row r="8" spans="3:18" x14ac:dyDescent="0.35">
      <c r="C8" s="463"/>
      <c r="D8" s="463"/>
      <c r="E8" s="463"/>
      <c r="F8" s="463"/>
      <c r="G8" s="463"/>
      <c r="H8" s="463"/>
      <c r="I8" s="463"/>
      <c r="J8" s="463"/>
      <c r="K8" s="463"/>
      <c r="L8" s="7"/>
      <c r="M8" s="7"/>
      <c r="N8" s="7"/>
      <c r="O8" s="7"/>
      <c r="P8" s="7"/>
      <c r="Q8" s="7"/>
      <c r="R8" s="7"/>
    </row>
    <row r="9" spans="3:18" ht="16" customHeight="1" x14ac:dyDescent="0.35">
      <c r="C9" s="224" t="s">
        <v>143</v>
      </c>
      <c r="D9" s="224"/>
      <c r="E9" s="224"/>
      <c r="F9" s="224"/>
      <c r="G9" s="224"/>
      <c r="H9" s="224"/>
      <c r="I9" s="224"/>
      <c r="J9" s="224"/>
      <c r="K9" s="224"/>
      <c r="L9" s="224"/>
      <c r="M9" s="224"/>
      <c r="N9" s="224"/>
      <c r="O9" s="224"/>
      <c r="P9" s="224"/>
      <c r="Q9" s="7"/>
      <c r="R9" s="7"/>
    </row>
    <row r="10" spans="3:18" ht="16" customHeight="1" x14ac:dyDescent="0.35">
      <c r="C10" s="224"/>
      <c r="D10" s="224"/>
      <c r="E10" s="224"/>
      <c r="F10" s="224"/>
      <c r="G10" s="224"/>
      <c r="H10" s="224"/>
      <c r="I10" s="224"/>
      <c r="J10" s="224"/>
      <c r="K10" s="224"/>
      <c r="L10" s="224"/>
      <c r="M10" s="224"/>
      <c r="N10" s="224"/>
      <c r="O10" s="224"/>
      <c r="P10" s="224"/>
      <c r="Q10" s="7"/>
      <c r="R10" s="7"/>
    </row>
    <row r="11" spans="3:18" ht="16.5" x14ac:dyDescent="0.35">
      <c r="C11" s="12" t="s">
        <v>0</v>
      </c>
      <c r="D11" s="13"/>
      <c r="E11" s="13"/>
      <c r="F11" s="13"/>
      <c r="G11" s="14"/>
      <c r="H11" s="14"/>
      <c r="I11" s="14"/>
      <c r="J11" s="14"/>
      <c r="K11" s="14"/>
      <c r="L11" s="14"/>
      <c r="M11" s="14"/>
      <c r="N11" s="14"/>
      <c r="O11" s="14"/>
      <c r="P11" s="14"/>
      <c r="Q11" s="14"/>
      <c r="R11" s="15"/>
    </row>
    <row r="12" spans="3:18" ht="16" customHeight="1" x14ac:dyDescent="0.35">
      <c r="C12" s="541" t="s">
        <v>521</v>
      </c>
      <c r="D12" s="541"/>
      <c r="E12" s="541"/>
      <c r="F12" s="541"/>
      <c r="G12" s="541"/>
      <c r="H12" s="541"/>
      <c r="I12" s="541"/>
      <c r="J12" s="541"/>
      <c r="K12" s="541"/>
      <c r="L12" s="541"/>
      <c r="M12" s="541"/>
      <c r="N12" s="541"/>
      <c r="O12" s="541"/>
      <c r="P12" s="541"/>
      <c r="Q12" s="541"/>
      <c r="R12" s="541"/>
    </row>
    <row r="13" spans="3:18" ht="16" customHeight="1" x14ac:dyDescent="0.35">
      <c r="C13" s="541"/>
      <c r="D13" s="541"/>
      <c r="E13" s="541"/>
      <c r="F13" s="541"/>
      <c r="G13" s="541"/>
      <c r="H13" s="541"/>
      <c r="I13" s="541"/>
      <c r="J13" s="541"/>
      <c r="K13" s="541"/>
      <c r="L13" s="541"/>
      <c r="M13" s="541"/>
      <c r="N13" s="541"/>
      <c r="O13" s="541"/>
      <c r="P13" s="541"/>
      <c r="Q13" s="541"/>
      <c r="R13" s="541"/>
    </row>
    <row r="14" spans="3:18" ht="16.5" customHeight="1" x14ac:dyDescent="0.35">
      <c r="C14" s="541"/>
      <c r="D14" s="541"/>
      <c r="E14" s="541"/>
      <c r="F14" s="541"/>
      <c r="G14" s="541"/>
      <c r="H14" s="541"/>
      <c r="I14" s="541"/>
      <c r="J14" s="541"/>
      <c r="K14" s="541"/>
      <c r="L14" s="541"/>
      <c r="M14" s="541"/>
      <c r="N14" s="541"/>
      <c r="O14" s="541"/>
      <c r="P14" s="541"/>
      <c r="Q14" s="541"/>
      <c r="R14" s="541"/>
    </row>
    <row r="15" spans="3:18" ht="17.149999999999999" customHeight="1" x14ac:dyDescent="0.35">
      <c r="C15" s="541"/>
      <c r="D15" s="541"/>
      <c r="E15" s="541"/>
      <c r="F15" s="541"/>
      <c r="G15" s="541"/>
      <c r="H15" s="541"/>
      <c r="I15" s="541"/>
      <c r="J15" s="541"/>
      <c r="K15" s="541"/>
      <c r="L15" s="541"/>
      <c r="M15" s="541"/>
      <c r="N15" s="541"/>
      <c r="O15" s="541"/>
      <c r="P15" s="541"/>
      <c r="Q15" s="541"/>
      <c r="R15" s="541"/>
    </row>
    <row r="16" spans="3:18" ht="16" customHeight="1" x14ac:dyDescent="0.35">
      <c r="C16" s="541"/>
      <c r="D16" s="541"/>
      <c r="E16" s="541"/>
      <c r="F16" s="541"/>
      <c r="G16" s="541"/>
      <c r="H16" s="541"/>
      <c r="I16" s="541"/>
      <c r="J16" s="541"/>
      <c r="K16" s="541"/>
      <c r="L16" s="541"/>
      <c r="M16" s="541"/>
      <c r="N16" s="541"/>
      <c r="O16" s="541"/>
      <c r="P16" s="541"/>
      <c r="Q16" s="541"/>
      <c r="R16" s="541"/>
    </row>
    <row r="17" spans="3:18" ht="16" customHeight="1" x14ac:dyDescent="0.35">
      <c r="C17" s="541"/>
      <c r="D17" s="541"/>
      <c r="E17" s="541"/>
      <c r="F17" s="541"/>
      <c r="G17" s="541"/>
      <c r="H17" s="541"/>
      <c r="I17" s="541"/>
      <c r="J17" s="541"/>
      <c r="K17" s="541"/>
      <c r="L17" s="541"/>
      <c r="M17" s="541"/>
      <c r="N17" s="541"/>
      <c r="O17" s="541"/>
      <c r="P17" s="541"/>
      <c r="Q17" s="541"/>
      <c r="R17" s="541"/>
    </row>
    <row r="18" spans="3:18" ht="16" customHeight="1" x14ac:dyDescent="0.35">
      <c r="C18" s="541"/>
      <c r="D18" s="541"/>
      <c r="E18" s="541"/>
      <c r="F18" s="541"/>
      <c r="G18" s="541"/>
      <c r="H18" s="541"/>
      <c r="I18" s="541"/>
      <c r="J18" s="541"/>
      <c r="K18" s="541"/>
      <c r="L18" s="541"/>
      <c r="M18" s="541"/>
      <c r="N18" s="541"/>
      <c r="O18" s="541"/>
      <c r="P18" s="541"/>
      <c r="Q18" s="541"/>
      <c r="R18" s="541"/>
    </row>
    <row r="19" spans="3:18" ht="16" customHeight="1" x14ac:dyDescent="0.35">
      <c r="C19" s="541"/>
      <c r="D19" s="541"/>
      <c r="E19" s="541"/>
      <c r="F19" s="541"/>
      <c r="G19" s="541"/>
      <c r="H19" s="541"/>
      <c r="I19" s="541"/>
      <c r="J19" s="541"/>
      <c r="K19" s="541"/>
      <c r="L19" s="541"/>
      <c r="M19" s="541"/>
      <c r="N19" s="541"/>
      <c r="O19" s="541"/>
      <c r="P19" s="541"/>
      <c r="Q19" s="541"/>
      <c r="R19" s="541"/>
    </row>
    <row r="20" spans="3:18" ht="16" customHeight="1" x14ac:dyDescent="0.35">
      <c r="C20" s="541"/>
      <c r="D20" s="541"/>
      <c r="E20" s="541"/>
      <c r="F20" s="541"/>
      <c r="G20" s="541"/>
      <c r="H20" s="541"/>
      <c r="I20" s="541"/>
      <c r="J20" s="541"/>
      <c r="K20" s="541"/>
      <c r="L20" s="541"/>
      <c r="M20" s="541"/>
      <c r="N20" s="541"/>
      <c r="O20" s="541"/>
      <c r="P20" s="541"/>
      <c r="Q20" s="541"/>
      <c r="R20" s="541"/>
    </row>
    <row r="21" spans="3:18" ht="16" customHeight="1" x14ac:dyDescent="0.35">
      <c r="C21" s="541"/>
      <c r="D21" s="541"/>
      <c r="E21" s="541"/>
      <c r="F21" s="541"/>
      <c r="G21" s="541"/>
      <c r="H21" s="541"/>
      <c r="I21" s="541"/>
      <c r="J21" s="541"/>
      <c r="K21" s="541"/>
      <c r="L21" s="541"/>
      <c r="M21" s="541"/>
      <c r="N21" s="541"/>
      <c r="O21" s="541"/>
      <c r="P21" s="541"/>
      <c r="Q21" s="541"/>
      <c r="R21" s="541"/>
    </row>
    <row r="22" spans="3:18" ht="16" customHeight="1" x14ac:dyDescent="0.35">
      <c r="C22" s="541"/>
      <c r="D22" s="541"/>
      <c r="E22" s="541"/>
      <c r="F22" s="541"/>
      <c r="G22" s="541"/>
      <c r="H22" s="541"/>
      <c r="I22" s="541"/>
      <c r="J22" s="541"/>
      <c r="K22" s="541"/>
      <c r="L22" s="541"/>
      <c r="M22" s="541"/>
      <c r="N22" s="541"/>
      <c r="O22" s="541"/>
      <c r="P22" s="541"/>
      <c r="Q22" s="541"/>
      <c r="R22" s="541"/>
    </row>
    <row r="23" spans="3:18" ht="16" customHeight="1" x14ac:dyDescent="0.35">
      <c r="C23" s="541"/>
      <c r="D23" s="541"/>
      <c r="E23" s="541"/>
      <c r="F23" s="541"/>
      <c r="G23" s="541"/>
      <c r="H23" s="541"/>
      <c r="I23" s="541"/>
      <c r="J23" s="541"/>
      <c r="K23" s="541"/>
      <c r="L23" s="541"/>
      <c r="M23" s="541"/>
      <c r="N23" s="541"/>
      <c r="O23" s="541"/>
      <c r="P23" s="541"/>
      <c r="Q23" s="541"/>
      <c r="R23" s="541"/>
    </row>
    <row r="24" spans="3:18" ht="16" customHeight="1" x14ac:dyDescent="0.35">
      <c r="C24" s="541"/>
      <c r="D24" s="541"/>
      <c r="E24" s="541"/>
      <c r="F24" s="541"/>
      <c r="G24" s="541"/>
      <c r="H24" s="541"/>
      <c r="I24" s="541"/>
      <c r="J24" s="541"/>
      <c r="K24" s="541"/>
      <c r="L24" s="541"/>
      <c r="M24" s="541"/>
      <c r="N24" s="541"/>
      <c r="O24" s="541"/>
      <c r="P24" s="541"/>
      <c r="Q24" s="541"/>
      <c r="R24" s="541"/>
    </row>
    <row r="25" spans="3:18" ht="16" customHeight="1" x14ac:dyDescent="0.35">
      <c r="C25" s="541"/>
      <c r="D25" s="541"/>
      <c r="E25" s="541"/>
      <c r="F25" s="541"/>
      <c r="G25" s="541"/>
      <c r="H25" s="541"/>
      <c r="I25" s="541"/>
      <c r="J25" s="541"/>
      <c r="K25" s="541"/>
      <c r="L25" s="541"/>
      <c r="M25" s="541"/>
      <c r="N25" s="541"/>
      <c r="O25" s="541"/>
      <c r="P25" s="541"/>
      <c r="Q25" s="541"/>
      <c r="R25" s="541"/>
    </row>
    <row r="26" spans="3:18" ht="16" customHeight="1" x14ac:dyDescent="0.35">
      <c r="C26" s="541"/>
      <c r="D26" s="541"/>
      <c r="E26" s="541"/>
      <c r="F26" s="541"/>
      <c r="G26" s="541"/>
      <c r="H26" s="541"/>
      <c r="I26" s="541"/>
      <c r="J26" s="541"/>
      <c r="K26" s="541"/>
      <c r="L26" s="541"/>
      <c r="M26" s="541"/>
      <c r="N26" s="541"/>
      <c r="O26" s="541"/>
      <c r="P26" s="541"/>
      <c r="Q26" s="541"/>
      <c r="R26" s="541"/>
    </row>
    <row r="27" spans="3:18" ht="16" customHeight="1" x14ac:dyDescent="0.35">
      <c r="C27" s="541"/>
      <c r="D27" s="541"/>
      <c r="E27" s="541"/>
      <c r="F27" s="541"/>
      <c r="G27" s="541"/>
      <c r="H27" s="541"/>
      <c r="I27" s="541"/>
      <c r="J27" s="541"/>
      <c r="K27" s="541"/>
      <c r="L27" s="541"/>
      <c r="M27" s="541"/>
      <c r="N27" s="541"/>
      <c r="O27" s="541"/>
      <c r="P27" s="541"/>
      <c r="Q27" s="541"/>
      <c r="R27" s="541"/>
    </row>
    <row r="28" spans="3:18" x14ac:dyDescent="0.35">
      <c r="C28" s="541"/>
      <c r="D28" s="541"/>
      <c r="E28" s="541"/>
      <c r="F28" s="541"/>
      <c r="G28" s="541"/>
      <c r="H28" s="541"/>
      <c r="I28" s="541"/>
      <c r="J28" s="541"/>
      <c r="K28" s="541"/>
      <c r="L28" s="541"/>
      <c r="M28" s="541"/>
      <c r="N28" s="541"/>
      <c r="O28" s="541"/>
      <c r="P28" s="541"/>
      <c r="Q28" s="541"/>
      <c r="R28" s="541"/>
    </row>
    <row r="29" spans="3:18" ht="16" customHeight="1" x14ac:dyDescent="0.35">
      <c r="C29" s="645"/>
      <c r="D29" s="645"/>
      <c r="E29" s="645"/>
      <c r="F29" s="645"/>
      <c r="G29" s="645"/>
      <c r="H29" s="645"/>
      <c r="I29" s="645"/>
      <c r="J29" s="645"/>
      <c r="K29" s="645"/>
      <c r="L29" s="645"/>
      <c r="M29" s="645"/>
      <c r="N29" s="645"/>
      <c r="O29" s="645"/>
      <c r="P29" s="645"/>
      <c r="Q29" s="645"/>
      <c r="R29" s="645"/>
    </row>
    <row r="30" spans="3:18" ht="16" customHeight="1" x14ac:dyDescent="0.35">
      <c r="C30" s="51"/>
      <c r="D30" s="51"/>
      <c r="E30" s="51"/>
      <c r="F30" s="51"/>
      <c r="G30" s="51"/>
      <c r="H30" s="51"/>
      <c r="I30" s="51"/>
      <c r="J30" s="51"/>
      <c r="K30" s="51"/>
      <c r="L30" s="51"/>
      <c r="M30" s="51"/>
      <c r="N30" s="51"/>
      <c r="O30" s="51"/>
      <c r="P30" s="51"/>
      <c r="Q30" s="51"/>
      <c r="R30" s="51"/>
    </row>
    <row r="31" spans="3:18" ht="16" customHeight="1" x14ac:dyDescent="0.35">
      <c r="C31" s="51"/>
      <c r="D31" s="51"/>
      <c r="E31" s="51"/>
      <c r="F31" s="51"/>
      <c r="G31" s="51"/>
      <c r="H31" s="51"/>
      <c r="I31" s="51"/>
      <c r="J31" s="51"/>
      <c r="K31" s="51"/>
      <c r="L31" s="51"/>
      <c r="M31" s="51"/>
      <c r="N31" s="51"/>
      <c r="O31" s="51"/>
      <c r="P31" s="51"/>
      <c r="Q31" s="51"/>
      <c r="R31" s="51"/>
    </row>
    <row r="32" spans="3:18" ht="16" customHeight="1" x14ac:dyDescent="0.35">
      <c r="C32" s="51"/>
      <c r="D32" s="51"/>
      <c r="E32" s="51"/>
      <c r="F32" s="51"/>
      <c r="G32" s="51"/>
      <c r="H32" s="51"/>
      <c r="I32" s="51"/>
      <c r="J32" s="51"/>
      <c r="K32" s="51"/>
      <c r="L32" s="51"/>
      <c r="M32" s="51"/>
      <c r="N32" s="51"/>
      <c r="O32" s="51"/>
      <c r="P32" s="51"/>
      <c r="Q32" s="51"/>
      <c r="R32" s="51"/>
    </row>
    <row r="33" spans="3:18" ht="16" customHeight="1" x14ac:dyDescent="0.35">
      <c r="C33" s="51"/>
      <c r="D33" s="51"/>
      <c r="E33" s="51"/>
      <c r="F33" s="51"/>
      <c r="G33" s="51"/>
      <c r="H33" s="51"/>
      <c r="I33" s="51"/>
      <c r="J33" s="51"/>
      <c r="K33" s="51"/>
      <c r="L33" s="51"/>
      <c r="M33" s="51"/>
      <c r="N33" s="51"/>
      <c r="O33" s="51"/>
      <c r="P33" s="51"/>
      <c r="Q33" s="51"/>
      <c r="R33" s="51"/>
    </row>
    <row r="34" spans="3:18" ht="16" customHeight="1" x14ac:dyDescent="0.35">
      <c r="C34" s="51"/>
      <c r="D34" s="51"/>
      <c r="E34" s="51"/>
      <c r="F34" s="51"/>
      <c r="G34" s="51"/>
      <c r="H34" s="51"/>
      <c r="I34" s="51"/>
      <c r="J34" s="51"/>
      <c r="K34" s="51"/>
      <c r="L34" s="51"/>
      <c r="M34" s="51"/>
      <c r="N34" s="51"/>
      <c r="O34" s="51"/>
      <c r="P34" s="51"/>
      <c r="Q34" s="51"/>
      <c r="R34" s="51"/>
    </row>
    <row r="35" spans="3:18" ht="16" customHeight="1" x14ac:dyDescent="0.35">
      <c r="C35" s="51"/>
      <c r="D35" s="51"/>
      <c r="E35" s="51"/>
      <c r="F35" s="51"/>
      <c r="G35" s="51"/>
      <c r="H35" s="51"/>
      <c r="I35" s="51"/>
      <c r="J35" s="51"/>
      <c r="K35" s="51"/>
      <c r="L35" s="51"/>
      <c r="M35" s="51"/>
      <c r="N35" s="51"/>
      <c r="O35" s="51"/>
      <c r="P35" s="51"/>
      <c r="Q35" s="51"/>
      <c r="R35" s="51"/>
    </row>
    <row r="36" spans="3:18" ht="16" customHeight="1" x14ac:dyDescent="0.35">
      <c r="C36" s="51"/>
      <c r="D36" s="51"/>
      <c r="E36" s="51"/>
      <c r="F36" s="51"/>
      <c r="G36" s="51"/>
      <c r="H36" s="51"/>
      <c r="I36" s="51"/>
      <c r="J36" s="51"/>
      <c r="K36" s="51"/>
      <c r="L36" s="51"/>
      <c r="M36" s="51"/>
      <c r="N36" s="51"/>
      <c r="O36" s="51"/>
      <c r="P36" s="51"/>
      <c r="Q36" s="51"/>
      <c r="R36" s="51"/>
    </row>
    <row r="37" spans="3:18" ht="16" customHeight="1" x14ac:dyDescent="0.35">
      <c r="C37" s="24"/>
      <c r="D37" s="24"/>
      <c r="E37" s="24"/>
      <c r="F37" s="24"/>
      <c r="G37" s="24"/>
      <c r="H37" s="24"/>
      <c r="I37" s="24"/>
      <c r="J37" s="24"/>
      <c r="K37" s="24"/>
      <c r="L37" s="24"/>
      <c r="M37" s="24"/>
      <c r="N37" s="24"/>
      <c r="O37" s="24"/>
      <c r="P37" s="24"/>
      <c r="Q37" s="24"/>
      <c r="R37" s="24"/>
    </row>
    <row r="38" spans="3:18" ht="16" customHeight="1" x14ac:dyDescent="0.35">
      <c r="C38" s="24"/>
      <c r="D38" s="24"/>
      <c r="E38" s="24"/>
      <c r="F38" s="24"/>
      <c r="G38" s="24"/>
      <c r="H38" s="24"/>
      <c r="I38" s="24"/>
      <c r="J38" s="24"/>
      <c r="K38" s="24"/>
      <c r="L38" s="24"/>
      <c r="M38" s="24"/>
      <c r="N38" s="24"/>
      <c r="O38" s="24"/>
      <c r="P38" s="24"/>
      <c r="Q38" s="24"/>
      <c r="R38" s="24"/>
    </row>
    <row r="39" spans="3:18" ht="16" customHeight="1" x14ac:dyDescent="0.35">
      <c r="C39" s="24"/>
      <c r="D39" s="24"/>
      <c r="E39" s="24"/>
      <c r="F39" s="24"/>
      <c r="G39" s="24"/>
      <c r="H39" s="24"/>
      <c r="I39" s="24"/>
      <c r="J39" s="24"/>
      <c r="K39" s="24"/>
      <c r="L39" s="24"/>
      <c r="M39" s="24"/>
      <c r="N39" s="24"/>
      <c r="O39" s="24"/>
      <c r="P39" s="24"/>
      <c r="Q39" s="24"/>
      <c r="R39" s="24"/>
    </row>
    <row r="40" spans="3:18" ht="16" customHeight="1" x14ac:dyDescent="0.35">
      <c r="C40" s="24"/>
      <c r="D40" s="24"/>
      <c r="E40" s="24"/>
      <c r="F40" s="24"/>
      <c r="G40" s="24"/>
      <c r="H40" s="24"/>
      <c r="I40" s="24"/>
      <c r="J40" s="24"/>
      <c r="K40" s="24"/>
      <c r="L40" s="24"/>
      <c r="M40" s="24"/>
      <c r="N40" s="24"/>
      <c r="O40" s="24"/>
      <c r="P40" s="24"/>
      <c r="Q40" s="24"/>
      <c r="R40" s="24"/>
    </row>
    <row r="41" spans="3:18" ht="16" customHeight="1" x14ac:dyDescent="0.35">
      <c r="C41" s="24"/>
      <c r="D41" s="24"/>
      <c r="E41" s="24"/>
      <c r="F41" s="24"/>
      <c r="G41" s="24"/>
      <c r="H41" s="24"/>
      <c r="I41" s="24"/>
      <c r="J41" s="24"/>
      <c r="K41" s="24"/>
      <c r="L41" s="24"/>
      <c r="M41" s="24"/>
      <c r="N41" s="24"/>
      <c r="O41" s="24"/>
      <c r="P41" s="24"/>
      <c r="Q41" s="24"/>
      <c r="R41" s="24"/>
    </row>
    <row r="42" spans="3:18" ht="16" customHeight="1" x14ac:dyDescent="0.35">
      <c r="C42" s="24"/>
      <c r="D42" s="24"/>
      <c r="E42" s="24"/>
      <c r="F42" s="24"/>
      <c r="G42" s="24"/>
      <c r="H42" s="24"/>
      <c r="I42" s="24"/>
      <c r="J42" s="24"/>
      <c r="K42" s="24"/>
      <c r="L42" s="24"/>
      <c r="M42" s="24"/>
      <c r="N42" s="24"/>
      <c r="O42" s="24"/>
      <c r="P42" s="24"/>
      <c r="Q42" s="24"/>
      <c r="R42" s="24"/>
    </row>
    <row r="43" spans="3:18" ht="16" customHeight="1" x14ac:dyDescent="0.35">
      <c r="C43" s="24"/>
      <c r="D43" s="24"/>
      <c r="E43" s="24"/>
      <c r="F43" s="24"/>
      <c r="G43" s="24"/>
      <c r="H43" s="24"/>
      <c r="I43" s="24"/>
      <c r="J43" s="24"/>
      <c r="K43" s="24"/>
      <c r="L43" s="24"/>
      <c r="M43" s="24"/>
      <c r="N43" s="24"/>
      <c r="O43" s="24"/>
      <c r="P43" s="24"/>
      <c r="Q43" s="24"/>
      <c r="R43" s="24"/>
    </row>
    <row r="44" spans="3:18" ht="16" customHeight="1" x14ac:dyDescent="0.35">
      <c r="C44" s="24"/>
      <c r="D44" s="24"/>
      <c r="E44" s="24"/>
      <c r="F44" s="24"/>
      <c r="G44" s="24"/>
      <c r="H44" s="24"/>
      <c r="I44" s="24"/>
      <c r="J44" s="24"/>
      <c r="K44" s="24"/>
      <c r="L44" s="24"/>
      <c r="M44" s="24"/>
      <c r="N44" s="24"/>
      <c r="O44" s="24"/>
      <c r="P44" s="24"/>
      <c r="Q44" s="24"/>
      <c r="R44" s="24"/>
    </row>
    <row r="45" spans="3:18" ht="16" customHeight="1" x14ac:dyDescent="0.35">
      <c r="C45" s="24"/>
      <c r="D45" s="24"/>
      <c r="E45" s="24"/>
      <c r="F45" s="24"/>
      <c r="G45" s="24"/>
      <c r="H45" s="24"/>
      <c r="I45" s="24"/>
      <c r="J45" s="24"/>
      <c r="K45" s="24"/>
      <c r="L45" s="24"/>
      <c r="M45" s="24"/>
      <c r="N45" s="24"/>
      <c r="O45" s="24"/>
      <c r="P45" s="24"/>
      <c r="Q45" s="24"/>
      <c r="R45" s="24"/>
    </row>
    <row r="46" spans="3:18" ht="16" customHeight="1" x14ac:dyDescent="0.35">
      <c r="C46" s="24"/>
      <c r="D46" s="24"/>
      <c r="E46" s="24"/>
      <c r="F46" s="24"/>
      <c r="G46" s="24"/>
      <c r="H46" s="24"/>
      <c r="I46" s="24"/>
      <c r="J46" s="24"/>
      <c r="K46" s="24"/>
      <c r="L46" s="24"/>
      <c r="M46" s="24"/>
      <c r="N46" s="24"/>
      <c r="O46" s="24"/>
      <c r="P46" s="24"/>
      <c r="Q46" s="24"/>
      <c r="R46" s="24"/>
    </row>
    <row r="47" spans="3:18" ht="16" customHeight="1" x14ac:dyDescent="0.35">
      <c r="C47" s="24"/>
      <c r="D47" s="24"/>
      <c r="E47" s="24"/>
      <c r="F47" s="24"/>
      <c r="G47" s="24"/>
      <c r="H47" s="24"/>
      <c r="I47" s="24"/>
      <c r="J47" s="24"/>
      <c r="K47" s="24"/>
      <c r="L47" s="24"/>
      <c r="M47" s="24"/>
      <c r="N47" s="24"/>
      <c r="O47" s="24"/>
      <c r="P47" s="24"/>
      <c r="Q47" s="24"/>
      <c r="R47" s="24"/>
    </row>
    <row r="48" spans="3:18" ht="16" customHeight="1" x14ac:dyDescent="0.35">
      <c r="C48" s="24"/>
      <c r="D48" s="24"/>
      <c r="E48" s="24"/>
      <c r="F48" s="24"/>
      <c r="G48" s="24"/>
      <c r="H48" s="24"/>
      <c r="I48" s="24"/>
      <c r="J48" s="24"/>
      <c r="K48" s="24"/>
      <c r="L48" s="24"/>
      <c r="M48" s="24"/>
      <c r="N48" s="24"/>
      <c r="O48" s="24"/>
      <c r="P48" s="24"/>
      <c r="Q48" s="24"/>
      <c r="R48" s="24"/>
    </row>
    <row r="49" spans="3:18" ht="16" customHeight="1" x14ac:dyDescent="0.35">
      <c r="C49" s="24"/>
      <c r="D49" s="24"/>
      <c r="E49" s="24"/>
      <c r="F49" s="24"/>
      <c r="G49" s="24"/>
      <c r="H49" s="24"/>
      <c r="I49" s="24"/>
      <c r="J49" s="24"/>
      <c r="K49" s="24"/>
      <c r="L49" s="24"/>
      <c r="M49" s="24"/>
      <c r="N49" s="24"/>
      <c r="O49" s="24"/>
      <c r="P49" s="24"/>
      <c r="Q49" s="24"/>
      <c r="R49" s="24"/>
    </row>
    <row r="50" spans="3:18" ht="16" customHeight="1" x14ac:dyDescent="0.35">
      <c r="C50" s="24"/>
      <c r="D50" s="24"/>
      <c r="E50" s="24"/>
      <c r="F50" s="24"/>
      <c r="G50" s="24"/>
      <c r="H50" s="24"/>
      <c r="I50" s="24"/>
      <c r="J50" s="24"/>
      <c r="K50" s="24"/>
      <c r="L50" s="24"/>
      <c r="M50" s="24"/>
      <c r="N50" s="24"/>
      <c r="O50" s="24"/>
      <c r="P50" s="24"/>
      <c r="Q50" s="24"/>
      <c r="R50" s="24"/>
    </row>
    <row r="51" spans="3:18" ht="16" customHeight="1" x14ac:dyDescent="0.35">
      <c r="C51" s="24"/>
      <c r="D51" s="24"/>
      <c r="E51" s="24"/>
      <c r="F51" s="24"/>
      <c r="G51" s="24"/>
      <c r="H51" s="24"/>
      <c r="I51" s="24"/>
      <c r="J51" s="24"/>
      <c r="K51" s="24"/>
      <c r="L51" s="24"/>
      <c r="M51" s="24"/>
      <c r="N51" s="24"/>
      <c r="O51" s="24"/>
      <c r="P51" s="24"/>
      <c r="Q51" s="24"/>
      <c r="R51" s="24"/>
    </row>
    <row r="52" spans="3:18" ht="16" customHeight="1" x14ac:dyDescent="0.35">
      <c r="C52" s="24"/>
      <c r="D52" s="24"/>
      <c r="E52" s="24"/>
      <c r="F52" s="24"/>
      <c r="G52" s="24"/>
      <c r="H52" s="24"/>
      <c r="I52" s="24"/>
      <c r="J52" s="24"/>
      <c r="K52" s="24"/>
      <c r="L52" s="24"/>
      <c r="M52" s="24"/>
      <c r="N52" s="24"/>
      <c r="O52" s="24"/>
      <c r="P52" s="24"/>
      <c r="Q52" s="24"/>
      <c r="R52" s="24"/>
    </row>
    <row r="53" spans="3:18" ht="16" customHeight="1" x14ac:dyDescent="0.35">
      <c r="C53" s="24"/>
      <c r="D53" s="24"/>
      <c r="E53" s="24"/>
      <c r="F53" s="24"/>
      <c r="G53" s="24"/>
      <c r="H53" s="24"/>
      <c r="I53" s="24"/>
      <c r="J53" s="24"/>
      <c r="K53" s="24"/>
      <c r="L53" s="24"/>
      <c r="M53" s="24"/>
      <c r="N53" s="24"/>
      <c r="O53" s="24"/>
      <c r="P53" s="24"/>
      <c r="Q53" s="24"/>
      <c r="R53" s="24"/>
    </row>
    <row r="54" spans="3:18" ht="16" customHeight="1" x14ac:dyDescent="0.35">
      <c r="C54" s="24"/>
      <c r="D54" s="24"/>
      <c r="E54" s="24"/>
      <c r="F54" s="24"/>
      <c r="G54" s="24"/>
      <c r="H54" s="24"/>
      <c r="I54" s="24"/>
      <c r="J54" s="24"/>
      <c r="K54" s="24"/>
      <c r="L54" s="24"/>
      <c r="M54" s="24"/>
      <c r="N54" s="24"/>
      <c r="O54" s="24"/>
      <c r="P54" s="24"/>
      <c r="Q54" s="24"/>
      <c r="R54" s="24"/>
    </row>
    <row r="55" spans="3:18" ht="16" customHeight="1" x14ac:dyDescent="0.35">
      <c r="C55" s="24"/>
      <c r="D55" s="24"/>
      <c r="E55" s="24"/>
      <c r="F55" s="24"/>
      <c r="G55" s="24"/>
      <c r="H55" s="24"/>
      <c r="I55" s="24"/>
      <c r="J55" s="24"/>
      <c r="K55" s="24"/>
      <c r="L55" s="24"/>
      <c r="M55" s="24"/>
      <c r="N55" s="24"/>
      <c r="O55" s="24"/>
      <c r="P55" s="24"/>
      <c r="Q55" s="24"/>
      <c r="R55" s="24"/>
    </row>
    <row r="56" spans="3:18" ht="16" customHeight="1" x14ac:dyDescent="0.35">
      <c r="C56" s="24"/>
      <c r="D56" s="24"/>
      <c r="E56" s="24"/>
      <c r="F56" s="24"/>
      <c r="G56" s="24"/>
      <c r="H56" s="24"/>
      <c r="I56" s="24"/>
      <c r="J56" s="24"/>
      <c r="K56" s="24"/>
      <c r="L56" s="24"/>
      <c r="M56" s="24"/>
      <c r="N56" s="24"/>
      <c r="O56" s="24"/>
      <c r="P56" s="24"/>
      <c r="Q56" s="24"/>
      <c r="R56" s="24"/>
    </row>
    <row r="57" spans="3:18" ht="16" customHeight="1" x14ac:dyDescent="0.35">
      <c r="C57" s="24"/>
      <c r="D57" s="24"/>
      <c r="E57" s="24"/>
      <c r="F57" s="24"/>
      <c r="G57" s="24"/>
      <c r="H57" s="24"/>
      <c r="I57" s="24"/>
      <c r="J57" s="24"/>
      <c r="K57" s="24"/>
      <c r="L57" s="24"/>
      <c r="M57" s="24"/>
      <c r="N57" s="24"/>
      <c r="O57" s="24"/>
      <c r="P57" s="24"/>
      <c r="Q57" s="24"/>
      <c r="R57" s="24"/>
    </row>
    <row r="58" spans="3:18" ht="16" customHeight="1" x14ac:dyDescent="0.35">
      <c r="C58" s="24"/>
      <c r="D58" s="24"/>
      <c r="E58" s="24"/>
      <c r="F58" s="24"/>
      <c r="G58" s="24"/>
      <c r="H58" s="24"/>
      <c r="I58" s="24"/>
      <c r="J58" s="24"/>
      <c r="K58" s="24"/>
      <c r="L58" s="24"/>
      <c r="M58" s="24"/>
      <c r="N58" s="24"/>
      <c r="O58" s="24"/>
      <c r="P58" s="24"/>
      <c r="Q58" s="24"/>
      <c r="R58" s="24"/>
    </row>
    <row r="59" spans="3:18" ht="16" customHeight="1" x14ac:dyDescent="0.35">
      <c r="C59" s="24"/>
      <c r="D59" s="24"/>
      <c r="E59" s="24"/>
      <c r="F59" s="24"/>
      <c r="G59" s="24"/>
      <c r="H59" s="24"/>
      <c r="I59" s="24"/>
      <c r="J59" s="24"/>
      <c r="K59" s="24"/>
      <c r="L59" s="24"/>
      <c r="M59" s="24"/>
      <c r="N59" s="24"/>
      <c r="O59" s="24"/>
      <c r="P59" s="24"/>
      <c r="Q59" s="24"/>
      <c r="R59" s="24"/>
    </row>
    <row r="60" spans="3:18" ht="16" customHeight="1" x14ac:dyDescent="0.35">
      <c r="C60" s="24"/>
      <c r="D60" s="24"/>
      <c r="E60" s="24"/>
      <c r="F60" s="24"/>
      <c r="G60" s="24"/>
      <c r="H60" s="24"/>
      <c r="I60" s="24"/>
      <c r="J60" s="24"/>
      <c r="K60" s="24"/>
      <c r="L60" s="24"/>
      <c r="M60" s="24"/>
      <c r="N60" s="24"/>
      <c r="O60" s="24"/>
      <c r="P60" s="24"/>
      <c r="Q60" s="24"/>
      <c r="R60" s="24"/>
    </row>
    <row r="61" spans="3:18" ht="16" customHeight="1" x14ac:dyDescent="0.35">
      <c r="C61" s="24"/>
      <c r="D61" s="24"/>
      <c r="E61" s="24"/>
      <c r="F61" s="24"/>
      <c r="G61" s="24"/>
      <c r="H61" s="24"/>
      <c r="I61" s="24"/>
      <c r="J61" s="24"/>
      <c r="K61" s="24"/>
      <c r="L61" s="24"/>
      <c r="M61" s="24"/>
      <c r="N61" s="24"/>
      <c r="O61" s="24"/>
      <c r="P61" s="24"/>
      <c r="Q61" s="24"/>
      <c r="R61" s="24"/>
    </row>
    <row r="62" spans="3:18" ht="16" customHeight="1" x14ac:dyDescent="0.35">
      <c r="C62" s="24"/>
      <c r="D62" s="24"/>
      <c r="E62" s="24"/>
      <c r="F62" s="24"/>
      <c r="G62" s="24"/>
      <c r="H62" s="24"/>
      <c r="I62" s="24"/>
      <c r="J62" s="24"/>
      <c r="K62" s="24"/>
      <c r="L62" s="24"/>
      <c r="M62" s="24"/>
      <c r="N62" s="24"/>
      <c r="O62" s="24"/>
      <c r="P62" s="24"/>
      <c r="Q62" s="24"/>
      <c r="R62" s="24"/>
    </row>
    <row r="63" spans="3:18" ht="16" customHeight="1" x14ac:dyDescent="0.35">
      <c r="C63" s="24"/>
      <c r="D63" s="24"/>
      <c r="E63" s="24"/>
      <c r="F63" s="24"/>
      <c r="G63" s="24"/>
      <c r="H63" s="24"/>
      <c r="I63" s="24"/>
      <c r="J63" s="24"/>
      <c r="K63" s="24"/>
      <c r="L63" s="24"/>
      <c r="M63" s="24"/>
      <c r="N63" s="24"/>
      <c r="O63" s="24"/>
      <c r="P63" s="24"/>
      <c r="Q63" s="24"/>
      <c r="R63" s="24"/>
    </row>
    <row r="64" spans="3:18" ht="16" customHeight="1" x14ac:dyDescent="0.35">
      <c r="C64" s="24"/>
      <c r="D64" s="24"/>
      <c r="E64" s="24"/>
      <c r="F64" s="24"/>
      <c r="G64" s="24"/>
      <c r="H64" s="24"/>
      <c r="I64" s="24"/>
      <c r="J64" s="24"/>
      <c r="K64" s="24"/>
      <c r="L64" s="24"/>
      <c r="M64" s="24"/>
      <c r="N64" s="24"/>
      <c r="O64" s="24"/>
      <c r="P64" s="24"/>
      <c r="Q64" s="24"/>
      <c r="R64" s="24"/>
    </row>
    <row r="65" spans="3:18" ht="16" customHeight="1" x14ac:dyDescent="0.35">
      <c r="C65" s="24"/>
      <c r="D65" s="24"/>
      <c r="E65" s="24"/>
      <c r="F65" s="24"/>
      <c r="G65" s="24"/>
      <c r="H65" s="24"/>
      <c r="I65" s="24"/>
      <c r="J65" s="24"/>
      <c r="K65" s="24"/>
      <c r="L65" s="24"/>
      <c r="M65" s="24"/>
      <c r="N65" s="24"/>
      <c r="O65" s="24"/>
      <c r="P65" s="24"/>
      <c r="Q65" s="24"/>
      <c r="R65" s="24"/>
    </row>
    <row r="66" spans="3:18" ht="16" customHeight="1" x14ac:dyDescent="0.35">
      <c r="C66" s="24"/>
      <c r="D66" s="24"/>
      <c r="E66" s="24"/>
      <c r="F66" s="24"/>
      <c r="G66" s="24"/>
      <c r="H66" s="24"/>
      <c r="I66" s="24"/>
      <c r="J66" s="24"/>
      <c r="K66" s="24"/>
      <c r="L66" s="24"/>
      <c r="M66" s="24"/>
      <c r="N66" s="24"/>
      <c r="O66" s="24"/>
      <c r="P66" s="24"/>
      <c r="Q66" s="24"/>
      <c r="R66" s="24"/>
    </row>
    <row r="67" spans="3:18" ht="16" customHeight="1" x14ac:dyDescent="0.35">
      <c r="C67" s="24"/>
      <c r="D67" s="24"/>
      <c r="E67" s="24"/>
      <c r="F67" s="24"/>
      <c r="G67" s="24"/>
      <c r="H67" s="24"/>
      <c r="I67" s="24"/>
      <c r="J67" s="24"/>
      <c r="K67" s="24"/>
      <c r="L67" s="24"/>
      <c r="M67" s="24"/>
      <c r="N67" s="24"/>
      <c r="O67" s="24"/>
      <c r="P67" s="24"/>
      <c r="Q67" s="24"/>
      <c r="R67" s="24"/>
    </row>
    <row r="68" spans="3:18" ht="16" customHeight="1" x14ac:dyDescent="0.35">
      <c r="C68" s="24"/>
      <c r="D68" s="24"/>
      <c r="E68" s="24"/>
      <c r="F68" s="24"/>
      <c r="G68" s="24"/>
      <c r="H68" s="24"/>
      <c r="I68" s="24"/>
      <c r="J68" s="24"/>
      <c r="K68" s="24"/>
      <c r="L68" s="24"/>
      <c r="M68" s="24"/>
      <c r="N68" s="24"/>
      <c r="O68" s="24"/>
      <c r="P68" s="24"/>
      <c r="Q68" s="24"/>
      <c r="R68" s="24"/>
    </row>
    <row r="69" spans="3:18" ht="16" customHeight="1" x14ac:dyDescent="0.35">
      <c r="C69" s="24"/>
      <c r="D69" s="24"/>
      <c r="E69" s="24"/>
      <c r="F69" s="24"/>
      <c r="G69" s="24"/>
      <c r="H69" s="24"/>
      <c r="I69" s="24"/>
      <c r="J69" s="24"/>
      <c r="K69" s="24"/>
      <c r="L69" s="24"/>
      <c r="M69" s="24"/>
      <c r="N69" s="24"/>
      <c r="O69" s="24"/>
      <c r="P69" s="24"/>
      <c r="Q69" s="24"/>
      <c r="R69" s="24"/>
    </row>
    <row r="70" spans="3:18" ht="16" customHeight="1" x14ac:dyDescent="0.35">
      <c r="C70" s="24"/>
      <c r="D70" s="24"/>
      <c r="E70" s="24"/>
      <c r="F70" s="24"/>
      <c r="G70" s="24"/>
      <c r="H70" s="24"/>
      <c r="I70" s="24"/>
      <c r="J70" s="24"/>
      <c r="K70" s="24"/>
      <c r="L70" s="24"/>
      <c r="M70" s="24"/>
      <c r="N70" s="24"/>
      <c r="O70" s="24"/>
      <c r="P70" s="24"/>
      <c r="Q70" s="24"/>
      <c r="R70" s="24"/>
    </row>
    <row r="71" spans="3:18" ht="16" customHeight="1" x14ac:dyDescent="0.35">
      <c r="C71" s="24"/>
      <c r="D71" s="24"/>
      <c r="E71" s="24"/>
      <c r="F71" s="24"/>
      <c r="G71" s="24"/>
      <c r="H71" s="24"/>
      <c r="I71" s="24"/>
      <c r="J71" s="24"/>
      <c r="K71" s="24"/>
      <c r="L71" s="24"/>
      <c r="M71" s="24"/>
      <c r="N71" s="24"/>
      <c r="O71" s="24"/>
      <c r="P71" s="24"/>
      <c r="Q71" s="24"/>
      <c r="R71" s="24"/>
    </row>
    <row r="72" spans="3:18" ht="16" customHeight="1" x14ac:dyDescent="0.35">
      <c r="C72" s="24"/>
      <c r="D72" s="24"/>
      <c r="E72" s="24"/>
      <c r="F72" s="24"/>
      <c r="G72" s="24"/>
      <c r="H72" s="24"/>
      <c r="I72" s="24"/>
      <c r="J72" s="24"/>
      <c r="K72" s="24"/>
      <c r="L72" s="24"/>
      <c r="M72" s="24"/>
      <c r="N72" s="24"/>
      <c r="O72" s="24"/>
      <c r="P72" s="24"/>
      <c r="Q72" s="24"/>
      <c r="R72" s="24"/>
    </row>
    <row r="73" spans="3:18" ht="16" customHeight="1" x14ac:dyDescent="0.35">
      <c r="C73" s="24"/>
      <c r="D73" s="24"/>
      <c r="E73" s="24"/>
      <c r="F73" s="24"/>
      <c r="G73" s="24"/>
      <c r="H73" s="24"/>
      <c r="I73" s="24"/>
      <c r="J73" s="24"/>
      <c r="K73" s="24"/>
      <c r="L73" s="24"/>
      <c r="M73" s="24"/>
      <c r="N73" s="24"/>
      <c r="O73" s="24"/>
      <c r="P73" s="24"/>
      <c r="Q73" s="24"/>
      <c r="R73" s="24"/>
    </row>
    <row r="74" spans="3:18" ht="16" customHeight="1" x14ac:dyDescent="0.35">
      <c r="C74" s="24"/>
      <c r="D74" s="24"/>
      <c r="E74" s="24"/>
      <c r="F74" s="24"/>
      <c r="G74" s="24"/>
      <c r="H74" s="24"/>
      <c r="I74" s="24"/>
      <c r="J74" s="24"/>
      <c r="K74" s="24"/>
      <c r="L74" s="24"/>
      <c r="M74" s="24"/>
      <c r="N74" s="24"/>
      <c r="O74" s="24"/>
      <c r="P74" s="24"/>
      <c r="Q74" s="24"/>
      <c r="R74" s="24"/>
    </row>
    <row r="75" spans="3:18" ht="16" customHeight="1" x14ac:dyDescent="0.35">
      <c r="C75" s="24"/>
      <c r="D75" s="24"/>
      <c r="E75" s="24"/>
      <c r="F75" s="24"/>
      <c r="G75" s="24"/>
      <c r="H75" s="24"/>
      <c r="I75" s="24"/>
      <c r="J75" s="24"/>
      <c r="K75" s="24"/>
      <c r="L75" s="24"/>
      <c r="M75" s="24"/>
      <c r="N75" s="24"/>
      <c r="O75" s="24"/>
      <c r="P75" s="24"/>
      <c r="Q75" s="24"/>
      <c r="R75" s="24"/>
    </row>
    <row r="76" spans="3:18" ht="16" customHeight="1" x14ac:dyDescent="0.35">
      <c r="C76" s="24"/>
      <c r="D76" s="24"/>
      <c r="E76" s="24"/>
      <c r="F76" s="24"/>
      <c r="G76" s="24"/>
      <c r="H76" s="24"/>
      <c r="I76" s="24"/>
      <c r="J76" s="24"/>
      <c r="K76" s="24"/>
      <c r="L76" s="24"/>
      <c r="M76" s="24"/>
      <c r="N76" s="24"/>
      <c r="O76" s="24"/>
      <c r="P76" s="24"/>
      <c r="Q76" s="24"/>
      <c r="R76" s="24"/>
    </row>
    <row r="77" spans="3:18" ht="16" customHeight="1" x14ac:dyDescent="0.35">
      <c r="C77" s="24"/>
      <c r="D77" s="24"/>
      <c r="E77" s="24"/>
      <c r="F77" s="24"/>
      <c r="G77" s="24"/>
      <c r="H77" s="24"/>
      <c r="I77" s="24"/>
      <c r="J77" s="24"/>
      <c r="K77" s="24"/>
      <c r="L77" s="24"/>
      <c r="M77" s="24"/>
      <c r="N77" s="24"/>
      <c r="O77" s="24"/>
      <c r="P77" s="24"/>
      <c r="Q77" s="24"/>
      <c r="R77" s="24"/>
    </row>
    <row r="78" spans="3:18" ht="16" customHeight="1" x14ac:dyDescent="0.35">
      <c r="C78" s="24"/>
      <c r="D78" s="24"/>
      <c r="E78" s="24"/>
      <c r="F78" s="24"/>
      <c r="G78" s="24"/>
      <c r="H78" s="24"/>
      <c r="I78" s="24"/>
      <c r="J78" s="24"/>
      <c r="K78" s="24"/>
      <c r="L78" s="24"/>
      <c r="M78" s="24"/>
      <c r="N78" s="24"/>
      <c r="O78" s="24"/>
      <c r="P78" s="24"/>
      <c r="Q78" s="24"/>
      <c r="R78" s="24"/>
    </row>
    <row r="79" spans="3:18" ht="16" customHeight="1" x14ac:dyDescent="0.35">
      <c r="C79" s="24"/>
      <c r="D79" s="24"/>
      <c r="E79" s="24"/>
      <c r="F79" s="24"/>
      <c r="G79" s="24"/>
      <c r="H79" s="24"/>
      <c r="I79" s="24"/>
      <c r="J79" s="24"/>
      <c r="K79" s="24"/>
      <c r="L79" s="24"/>
      <c r="M79" s="24"/>
      <c r="N79" s="24"/>
      <c r="O79" s="24"/>
      <c r="P79" s="24"/>
      <c r="Q79" s="24"/>
      <c r="R79" s="24"/>
    </row>
    <row r="80" spans="3:18" ht="16" customHeight="1" x14ac:dyDescent="0.35">
      <c r="C80" s="24"/>
      <c r="D80" s="24"/>
      <c r="E80" s="24"/>
      <c r="F80" s="24"/>
      <c r="G80" s="24"/>
      <c r="H80" s="24"/>
      <c r="I80" s="24"/>
      <c r="J80" s="24"/>
      <c r="K80" s="24"/>
      <c r="L80" s="24"/>
      <c r="M80" s="24"/>
      <c r="N80" s="24"/>
      <c r="O80" s="24"/>
      <c r="P80" s="24"/>
      <c r="Q80" s="24"/>
      <c r="R80" s="24"/>
    </row>
    <row r="81" spans="3:18" ht="16" customHeight="1" x14ac:dyDescent="0.35">
      <c r="C81" s="24"/>
      <c r="D81" s="24"/>
      <c r="E81" s="24"/>
      <c r="F81" s="24"/>
      <c r="G81" s="24"/>
      <c r="H81" s="24"/>
      <c r="I81" s="24"/>
      <c r="J81" s="24"/>
      <c r="K81" s="24"/>
      <c r="L81" s="24"/>
      <c r="M81" s="24"/>
      <c r="N81" s="24"/>
      <c r="O81" s="24"/>
      <c r="P81" s="24"/>
      <c r="Q81" s="24"/>
      <c r="R81" s="24"/>
    </row>
    <row r="82" spans="3:18" ht="16" customHeight="1" x14ac:dyDescent="0.35">
      <c r="C82" s="24"/>
      <c r="D82" s="24"/>
      <c r="E82" s="24"/>
      <c r="F82" s="24"/>
      <c r="G82" s="24"/>
      <c r="H82" s="24"/>
      <c r="I82" s="24"/>
      <c r="J82" s="24"/>
      <c r="K82" s="24"/>
      <c r="L82" s="24"/>
      <c r="M82" s="24"/>
      <c r="N82" s="24"/>
      <c r="O82" s="24"/>
      <c r="P82" s="24"/>
      <c r="Q82" s="24"/>
      <c r="R82" s="24"/>
    </row>
    <row r="83" spans="3:18" ht="16" customHeight="1" x14ac:dyDescent="0.35">
      <c r="C83" s="24"/>
      <c r="D83" s="24"/>
      <c r="E83" s="24"/>
      <c r="F83" s="24"/>
      <c r="G83" s="24"/>
      <c r="H83" s="24"/>
      <c r="I83" s="24"/>
      <c r="J83" s="24"/>
      <c r="K83" s="24"/>
      <c r="L83" s="24"/>
      <c r="M83" s="24"/>
      <c r="N83" s="24"/>
      <c r="O83" s="24"/>
      <c r="P83" s="24"/>
      <c r="Q83" s="24"/>
      <c r="R83" s="24"/>
    </row>
    <row r="84" spans="3:18" ht="16" customHeight="1" x14ac:dyDescent="0.35">
      <c r="C84" s="24"/>
      <c r="D84" s="24"/>
      <c r="E84" s="24"/>
      <c r="F84" s="24"/>
      <c r="G84" s="24"/>
      <c r="H84" s="24"/>
      <c r="I84" s="24"/>
      <c r="J84" s="24"/>
      <c r="K84" s="24"/>
      <c r="L84" s="24"/>
      <c r="M84" s="24"/>
      <c r="N84" s="24"/>
      <c r="O84" s="24"/>
      <c r="P84" s="24"/>
      <c r="Q84" s="24"/>
      <c r="R84" s="24"/>
    </row>
  </sheetData>
  <sheetProtection algorithmName="SHA-512" hashValue="M7THSpdFkomGULcfotXE3ZRxS/hCf2ryUia+lXvJMRWfUgSinc4bmwAoL3BaBsIGebuA2GUsEjOZMroekEExYQ==" saltValue="cqZ/whCYUafBBXJ4vcy+0g==" spinCount="100000" sheet="1" objects="1" scenarios="1" selectLockedCells="1" selectUnlockedCells="1"/>
  <customSheetViews>
    <customSheetView guid="{8D88DD34-EDCF-2545-92E6-3B4294438499}" scale="90" showGridLines="0" topLeftCell="A18">
      <selection activeCell="C14" sqref="C14:R30"/>
      <pageMargins left="0" right="0" top="0" bottom="0" header="0" footer="0"/>
    </customSheetView>
  </customSheetViews>
  <mergeCells count="5">
    <mergeCell ref="C7:K8"/>
    <mergeCell ref="C9:P10"/>
    <mergeCell ref="C12:R28"/>
    <mergeCell ref="C29:J29"/>
    <mergeCell ref="K29:R29"/>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277532-5484-CA4C-8B55-706ABA7EB203}">
  <sheetPr codeName="Planilha3"/>
  <dimension ref="A1:AL58"/>
  <sheetViews>
    <sheetView showGridLines="0" showRowColHeaders="0" zoomScaleNormal="100" workbookViewId="0">
      <selection activeCell="S52" sqref="S52"/>
    </sheetView>
  </sheetViews>
  <sheetFormatPr defaultColWidth="10.83203125" defaultRowHeight="15.5" x14ac:dyDescent="0.35"/>
  <cols>
    <col min="1" max="2" width="10.83203125" style="2"/>
    <col min="3" max="18" width="10.83203125" style="4"/>
    <col min="19" max="19" width="10.83203125" style="131"/>
    <col min="20" max="20" width="10.83203125" style="4"/>
    <col min="21" max="38" width="10.83203125" style="2"/>
    <col min="39" max="16384" width="10.83203125" style="4"/>
  </cols>
  <sheetData>
    <row r="1" spans="1:20" x14ac:dyDescent="0.35">
      <c r="C1" s="2"/>
      <c r="D1" s="2"/>
      <c r="E1" s="2"/>
      <c r="F1" s="2"/>
      <c r="G1" s="2"/>
      <c r="H1" s="2"/>
      <c r="I1" s="2"/>
      <c r="J1" s="2"/>
      <c r="K1" s="2"/>
      <c r="L1" s="2"/>
      <c r="M1" s="2"/>
      <c r="N1" s="2"/>
      <c r="O1" s="2"/>
      <c r="P1" s="2"/>
      <c r="Q1" s="2"/>
      <c r="R1" s="2"/>
      <c r="S1" s="134"/>
      <c r="T1" s="2"/>
    </row>
    <row r="2" spans="1:20" x14ac:dyDescent="0.35">
      <c r="C2" s="2"/>
      <c r="D2" s="2"/>
      <c r="E2" s="2"/>
      <c r="F2" s="2"/>
      <c r="G2" s="2"/>
      <c r="H2" s="2"/>
      <c r="I2" s="2"/>
      <c r="J2" s="2"/>
      <c r="K2" s="2"/>
      <c r="L2" s="2"/>
      <c r="M2" s="2"/>
      <c r="N2" s="2"/>
      <c r="O2" s="2"/>
      <c r="P2" s="2"/>
      <c r="Q2" s="2"/>
      <c r="R2" s="2"/>
      <c r="S2" s="134"/>
      <c r="T2" s="2"/>
    </row>
    <row r="3" spans="1:20" x14ac:dyDescent="0.35">
      <c r="C3" s="2"/>
      <c r="D3" s="2"/>
      <c r="E3" s="2"/>
      <c r="F3" s="2"/>
      <c r="G3" s="2"/>
      <c r="H3" s="2"/>
      <c r="I3" s="2"/>
      <c r="J3" s="2"/>
      <c r="K3" s="2"/>
      <c r="L3" s="2"/>
      <c r="M3" s="2"/>
      <c r="N3" s="2"/>
      <c r="O3" s="2"/>
      <c r="P3" s="2"/>
      <c r="Q3" s="2"/>
      <c r="R3" s="2"/>
      <c r="S3" s="134"/>
      <c r="T3" s="2"/>
    </row>
    <row r="4" spans="1:20" x14ac:dyDescent="0.35">
      <c r="C4" s="2"/>
      <c r="D4" s="2"/>
      <c r="E4" s="2"/>
      <c r="F4" s="2"/>
      <c r="G4" s="2"/>
      <c r="H4" s="2"/>
      <c r="I4" s="2"/>
      <c r="J4" s="2"/>
      <c r="K4" s="2"/>
      <c r="L4" s="2"/>
      <c r="M4" s="2"/>
      <c r="N4" s="2"/>
      <c r="O4" s="2"/>
      <c r="P4" s="2"/>
      <c r="Q4" s="2"/>
      <c r="R4" s="2"/>
      <c r="S4" s="134"/>
      <c r="T4" s="2"/>
    </row>
    <row r="5" spans="1:20" x14ac:dyDescent="0.35">
      <c r="C5" s="2"/>
      <c r="D5" s="2"/>
      <c r="E5" s="2"/>
      <c r="F5" s="2"/>
      <c r="G5" s="2"/>
      <c r="H5" s="2"/>
      <c r="I5" s="2"/>
      <c r="J5" s="2"/>
      <c r="K5" s="2"/>
      <c r="L5" s="2"/>
      <c r="M5" s="2"/>
      <c r="N5" s="2"/>
      <c r="O5" s="2"/>
      <c r="P5" s="2"/>
      <c r="Q5" s="2"/>
      <c r="R5" s="2"/>
      <c r="S5" s="134"/>
      <c r="T5" s="2"/>
    </row>
    <row r="6" spans="1:20" x14ac:dyDescent="0.35">
      <c r="C6" s="2"/>
      <c r="D6" s="2"/>
      <c r="E6" s="2"/>
      <c r="F6" s="2"/>
      <c r="G6" s="2"/>
      <c r="H6" s="2"/>
      <c r="I6" s="2"/>
      <c r="J6" s="2"/>
      <c r="K6" s="2"/>
      <c r="L6" s="2"/>
      <c r="M6" s="2"/>
      <c r="N6" s="2"/>
      <c r="O6" s="2"/>
      <c r="P6" s="2"/>
      <c r="Q6" s="2"/>
      <c r="R6" s="2"/>
      <c r="S6" s="134"/>
      <c r="T6" s="2"/>
    </row>
    <row r="7" spans="1:20" x14ac:dyDescent="0.35">
      <c r="A7" s="3"/>
      <c r="B7" s="3"/>
      <c r="C7" s="223" t="s">
        <v>201</v>
      </c>
      <c r="D7" s="223"/>
      <c r="E7" s="3"/>
      <c r="F7" s="3"/>
      <c r="G7" s="3"/>
      <c r="H7" s="3"/>
      <c r="I7" s="3"/>
      <c r="J7" s="3"/>
      <c r="K7" s="3"/>
      <c r="L7" s="3"/>
      <c r="M7" s="3"/>
      <c r="N7" s="3"/>
      <c r="O7" s="3"/>
      <c r="P7" s="3"/>
      <c r="Q7" s="3"/>
      <c r="R7" s="3"/>
      <c r="S7" s="135"/>
      <c r="T7" s="3"/>
    </row>
    <row r="8" spans="1:20" x14ac:dyDescent="0.35">
      <c r="A8" s="3"/>
      <c r="B8" s="3"/>
      <c r="C8" s="223"/>
      <c r="D8" s="223"/>
      <c r="E8" s="3"/>
      <c r="F8" s="3"/>
      <c r="G8" s="3"/>
      <c r="H8" s="3"/>
      <c r="I8" s="3"/>
      <c r="J8" s="3"/>
      <c r="K8" s="3"/>
      <c r="L8" s="3"/>
      <c r="M8" s="3"/>
      <c r="N8" s="3"/>
      <c r="O8" s="3"/>
      <c r="P8" s="3"/>
      <c r="Q8" s="3"/>
      <c r="R8" s="3"/>
      <c r="S8" s="135"/>
      <c r="T8" s="3"/>
    </row>
    <row r="9" spans="1:20" x14ac:dyDescent="0.35">
      <c r="A9" s="3"/>
      <c r="B9" s="3"/>
      <c r="C9" s="411" t="s">
        <v>202</v>
      </c>
      <c r="D9" s="411"/>
      <c r="E9" s="411"/>
      <c r="F9" s="411"/>
      <c r="G9" s="3"/>
      <c r="H9" s="3"/>
      <c r="I9" s="3"/>
      <c r="J9" s="3"/>
      <c r="K9" s="3"/>
      <c r="L9" s="3"/>
      <c r="M9" s="3"/>
      <c r="N9" s="3"/>
      <c r="O9" s="3"/>
      <c r="P9" s="3"/>
      <c r="Q9" s="3"/>
      <c r="R9" s="3"/>
      <c r="S9" s="135"/>
      <c r="T9" s="3"/>
    </row>
    <row r="10" spans="1:20" x14ac:dyDescent="0.35">
      <c r="A10" s="3"/>
      <c r="B10" s="3"/>
      <c r="C10" s="411"/>
      <c r="D10" s="411"/>
      <c r="E10" s="411"/>
      <c r="F10" s="411"/>
      <c r="G10" s="3"/>
      <c r="H10" s="3"/>
      <c r="I10" s="3"/>
      <c r="J10" s="3"/>
      <c r="K10" s="3"/>
      <c r="L10" s="3"/>
      <c r="M10" s="3"/>
      <c r="N10" s="3"/>
      <c r="O10" s="3"/>
      <c r="P10" s="3"/>
      <c r="Q10" s="3"/>
      <c r="R10" s="3"/>
      <c r="S10" s="135"/>
      <c r="T10" s="3"/>
    </row>
    <row r="11" spans="1:20" ht="408" customHeight="1" x14ac:dyDescent="0.35">
      <c r="C11" s="412" t="s">
        <v>203</v>
      </c>
      <c r="D11" s="413"/>
      <c r="E11" s="413"/>
      <c r="F11" s="413"/>
      <c r="G11" s="413"/>
      <c r="H11" s="413"/>
      <c r="I11" s="413"/>
      <c r="J11" s="413"/>
      <c r="K11" s="413"/>
      <c r="L11" s="413"/>
      <c r="M11" s="413"/>
      <c r="N11" s="413"/>
      <c r="O11" s="413"/>
      <c r="P11" s="413"/>
      <c r="Q11" s="413"/>
      <c r="R11" s="413"/>
      <c r="S11" s="413"/>
    </row>
    <row r="12" spans="1:20" x14ac:dyDescent="0.35">
      <c r="C12" s="413"/>
      <c r="D12" s="413"/>
      <c r="E12" s="413"/>
      <c r="F12" s="413"/>
      <c r="G12" s="413"/>
      <c r="H12" s="413"/>
      <c r="I12" s="413"/>
      <c r="J12" s="413"/>
      <c r="K12" s="413"/>
      <c r="L12" s="413"/>
      <c r="M12" s="413"/>
      <c r="N12" s="413"/>
      <c r="O12" s="413"/>
      <c r="P12" s="413"/>
      <c r="Q12" s="413"/>
      <c r="R12" s="413"/>
      <c r="S12" s="413"/>
    </row>
    <row r="13" spans="1:20" x14ac:dyDescent="0.35">
      <c r="C13" s="413"/>
      <c r="D13" s="413"/>
      <c r="E13" s="413"/>
      <c r="F13" s="413"/>
      <c r="G13" s="413"/>
      <c r="H13" s="413"/>
      <c r="I13" s="413"/>
      <c r="J13" s="413"/>
      <c r="K13" s="413"/>
      <c r="L13" s="413"/>
      <c r="M13" s="413"/>
      <c r="N13" s="413"/>
      <c r="O13" s="413"/>
      <c r="P13" s="413"/>
      <c r="Q13" s="413"/>
      <c r="R13" s="413"/>
      <c r="S13" s="413"/>
    </row>
    <row r="14" spans="1:20" x14ac:dyDescent="0.35">
      <c r="C14" s="413"/>
      <c r="D14" s="413"/>
      <c r="E14" s="413"/>
      <c r="F14" s="413"/>
      <c r="G14" s="413"/>
      <c r="H14" s="413"/>
      <c r="I14" s="413"/>
      <c r="J14" s="413"/>
      <c r="K14" s="413"/>
      <c r="L14" s="413"/>
      <c r="M14" s="413"/>
      <c r="N14" s="413"/>
      <c r="O14" s="413"/>
      <c r="P14" s="413"/>
      <c r="Q14" s="413"/>
      <c r="R14" s="413"/>
      <c r="S14" s="413"/>
    </row>
    <row r="15" spans="1:20" x14ac:dyDescent="0.35">
      <c r="C15" s="413"/>
      <c r="D15" s="413"/>
      <c r="E15" s="413"/>
      <c r="F15" s="413"/>
      <c r="G15" s="413"/>
      <c r="H15" s="413"/>
      <c r="I15" s="413"/>
      <c r="J15" s="413"/>
      <c r="K15" s="413"/>
      <c r="L15" s="413"/>
      <c r="M15" s="413"/>
      <c r="N15" s="413"/>
      <c r="O15" s="413"/>
      <c r="P15" s="413"/>
      <c r="Q15" s="413"/>
      <c r="R15" s="413"/>
      <c r="S15" s="413"/>
    </row>
    <row r="16" spans="1:20" x14ac:dyDescent="0.35">
      <c r="C16" s="413"/>
      <c r="D16" s="413"/>
      <c r="E16" s="413"/>
      <c r="F16" s="413"/>
      <c r="G16" s="413"/>
      <c r="H16" s="413"/>
      <c r="I16" s="413"/>
      <c r="J16" s="413"/>
      <c r="K16" s="413"/>
      <c r="L16" s="413"/>
      <c r="M16" s="413"/>
      <c r="N16" s="413"/>
      <c r="O16" s="413"/>
      <c r="P16" s="413"/>
      <c r="Q16" s="413"/>
      <c r="R16" s="413"/>
      <c r="S16" s="413"/>
    </row>
    <row r="17" spans="3:20" x14ac:dyDescent="0.35">
      <c r="C17" s="413"/>
      <c r="D17" s="413"/>
      <c r="E17" s="413"/>
      <c r="F17" s="413"/>
      <c r="G17" s="413"/>
      <c r="H17" s="413"/>
      <c r="I17" s="413"/>
      <c r="J17" s="413"/>
      <c r="K17" s="413"/>
      <c r="L17" s="413"/>
      <c r="M17" s="413"/>
      <c r="N17" s="413"/>
      <c r="O17" s="413"/>
      <c r="P17" s="413"/>
      <c r="Q17" s="413"/>
      <c r="R17" s="413"/>
      <c r="S17" s="413"/>
    </row>
    <row r="18" spans="3:20" x14ac:dyDescent="0.35">
      <c r="C18" s="413"/>
      <c r="D18" s="413"/>
      <c r="E18" s="413"/>
      <c r="F18" s="413"/>
      <c r="G18" s="413"/>
      <c r="H18" s="413"/>
      <c r="I18" s="413"/>
      <c r="J18" s="413"/>
      <c r="K18" s="413"/>
      <c r="L18" s="413"/>
      <c r="M18" s="413"/>
      <c r="N18" s="413"/>
      <c r="O18" s="413"/>
      <c r="P18" s="413"/>
      <c r="Q18" s="413"/>
      <c r="R18" s="413"/>
      <c r="S18" s="413"/>
    </row>
    <row r="19" spans="3:20" x14ac:dyDescent="0.35">
      <c r="C19" s="413"/>
      <c r="D19" s="413"/>
      <c r="E19" s="413"/>
      <c r="F19" s="413"/>
      <c r="G19" s="413"/>
      <c r="H19" s="413"/>
      <c r="I19" s="413"/>
      <c r="J19" s="413"/>
      <c r="K19" s="413"/>
      <c r="L19" s="413"/>
      <c r="M19" s="413"/>
      <c r="N19" s="413"/>
      <c r="O19" s="413"/>
      <c r="P19" s="413"/>
      <c r="Q19" s="413"/>
      <c r="R19" s="413"/>
      <c r="S19" s="413"/>
    </row>
    <row r="20" spans="3:20" x14ac:dyDescent="0.35">
      <c r="C20" s="413"/>
      <c r="D20" s="413"/>
      <c r="E20" s="413"/>
      <c r="F20" s="413"/>
      <c r="G20" s="413"/>
      <c r="H20" s="413"/>
      <c r="I20" s="413"/>
      <c r="J20" s="413"/>
      <c r="K20" s="413"/>
      <c r="L20" s="413"/>
      <c r="M20" s="413"/>
      <c r="N20" s="413"/>
      <c r="O20" s="413"/>
      <c r="P20" s="413"/>
      <c r="Q20" s="413"/>
      <c r="R20" s="413"/>
      <c r="S20" s="413"/>
    </row>
    <row r="21" spans="3:20" x14ac:dyDescent="0.35">
      <c r="C21" s="413"/>
      <c r="D21" s="413"/>
      <c r="E21" s="413"/>
      <c r="F21" s="413"/>
      <c r="G21" s="413"/>
      <c r="H21" s="413"/>
      <c r="I21" s="413"/>
      <c r="J21" s="413"/>
      <c r="K21" s="413"/>
      <c r="L21" s="413"/>
      <c r="M21" s="413"/>
      <c r="N21" s="413"/>
      <c r="O21" s="413"/>
      <c r="P21" s="413"/>
      <c r="Q21" s="413"/>
      <c r="R21" s="413"/>
      <c r="S21" s="413"/>
    </row>
    <row r="22" spans="3:20" x14ac:dyDescent="0.35">
      <c r="C22" s="413"/>
      <c r="D22" s="413"/>
      <c r="E22" s="413"/>
      <c r="F22" s="413"/>
      <c r="G22" s="413"/>
      <c r="H22" s="413"/>
      <c r="I22" s="413"/>
      <c r="J22" s="413"/>
      <c r="K22" s="413"/>
      <c r="L22" s="413"/>
      <c r="M22" s="413"/>
      <c r="N22" s="413"/>
      <c r="O22" s="413"/>
      <c r="P22" s="413"/>
      <c r="Q22" s="413"/>
      <c r="R22" s="413"/>
      <c r="S22" s="413"/>
    </row>
    <row r="23" spans="3:20" x14ac:dyDescent="0.35">
      <c r="C23" s="413"/>
      <c r="D23" s="413"/>
      <c r="E23" s="413"/>
      <c r="F23" s="413"/>
      <c r="G23" s="413"/>
      <c r="H23" s="413"/>
      <c r="I23" s="413"/>
      <c r="J23" s="413"/>
      <c r="K23" s="413"/>
      <c r="L23" s="413"/>
      <c r="M23" s="413"/>
      <c r="N23" s="413"/>
      <c r="O23" s="413"/>
      <c r="P23" s="413"/>
      <c r="Q23" s="413"/>
      <c r="R23" s="413"/>
      <c r="S23" s="413"/>
    </row>
    <row r="24" spans="3:20" x14ac:dyDescent="0.35">
      <c r="C24" s="413"/>
      <c r="D24" s="413"/>
      <c r="E24" s="413"/>
      <c r="F24" s="413"/>
      <c r="G24" s="413"/>
      <c r="H24" s="413"/>
      <c r="I24" s="413"/>
      <c r="J24" s="413"/>
      <c r="K24" s="413"/>
      <c r="L24" s="413"/>
      <c r="M24" s="413"/>
      <c r="N24" s="413"/>
      <c r="O24" s="413"/>
      <c r="P24" s="413"/>
      <c r="Q24" s="413"/>
      <c r="R24" s="413"/>
      <c r="S24" s="413"/>
    </row>
    <row r="25" spans="3:20" x14ac:dyDescent="0.35">
      <c r="C25" s="413"/>
      <c r="D25" s="413"/>
      <c r="E25" s="413"/>
      <c r="F25" s="413"/>
      <c r="G25" s="413"/>
      <c r="H25" s="413"/>
      <c r="I25" s="413"/>
      <c r="J25" s="413"/>
      <c r="K25" s="413"/>
      <c r="L25" s="413"/>
      <c r="M25" s="413"/>
      <c r="N25" s="413"/>
      <c r="O25" s="413"/>
      <c r="P25" s="413"/>
      <c r="Q25" s="413"/>
      <c r="R25" s="413"/>
      <c r="S25" s="413"/>
    </row>
    <row r="26" spans="3:20" x14ac:dyDescent="0.35">
      <c r="C26" s="413"/>
      <c r="D26" s="413"/>
      <c r="E26" s="413"/>
      <c r="F26" s="413"/>
      <c r="G26" s="413"/>
      <c r="H26" s="413"/>
      <c r="I26" s="413"/>
      <c r="J26" s="413"/>
      <c r="K26" s="413"/>
      <c r="L26" s="413"/>
      <c r="M26" s="413"/>
      <c r="N26" s="413"/>
      <c r="O26" s="413"/>
      <c r="P26" s="413"/>
      <c r="Q26" s="413"/>
      <c r="R26" s="413"/>
      <c r="S26" s="413"/>
    </row>
    <row r="27" spans="3:20" x14ac:dyDescent="0.35">
      <c r="C27" s="413"/>
      <c r="D27" s="413"/>
      <c r="E27" s="413"/>
      <c r="F27" s="413"/>
      <c r="G27" s="413"/>
      <c r="H27" s="413"/>
      <c r="I27" s="413"/>
      <c r="J27" s="413"/>
      <c r="K27" s="413"/>
      <c r="L27" s="413"/>
      <c r="M27" s="413"/>
      <c r="N27" s="413"/>
      <c r="O27" s="413"/>
      <c r="P27" s="413"/>
      <c r="Q27" s="413"/>
      <c r="R27" s="413"/>
      <c r="S27" s="413"/>
    </row>
    <row r="28" spans="3:20" x14ac:dyDescent="0.35">
      <c r="C28" s="413"/>
      <c r="D28" s="413"/>
      <c r="E28" s="413"/>
      <c r="F28" s="413"/>
      <c r="G28" s="413"/>
      <c r="H28" s="413"/>
      <c r="I28" s="413"/>
      <c r="J28" s="413"/>
      <c r="K28" s="413"/>
      <c r="L28" s="413"/>
      <c r="M28" s="413"/>
      <c r="N28" s="413"/>
      <c r="O28" s="413"/>
      <c r="P28" s="413"/>
      <c r="Q28" s="413"/>
      <c r="R28" s="413"/>
      <c r="S28" s="413"/>
    </row>
    <row r="29" spans="3:20" x14ac:dyDescent="0.35">
      <c r="C29" s="413"/>
      <c r="D29" s="413"/>
      <c r="E29" s="413"/>
      <c r="F29" s="413"/>
      <c r="G29" s="413"/>
      <c r="H29" s="413"/>
      <c r="I29" s="413"/>
      <c r="J29" s="413"/>
      <c r="K29" s="413"/>
      <c r="L29" s="413"/>
      <c r="M29" s="413"/>
      <c r="N29" s="413"/>
      <c r="O29" s="413"/>
      <c r="P29" s="413"/>
      <c r="Q29" s="413"/>
      <c r="R29" s="413"/>
      <c r="S29" s="413"/>
    </row>
    <row r="30" spans="3:20" x14ac:dyDescent="0.35">
      <c r="C30" s="413"/>
      <c r="D30" s="413"/>
      <c r="E30" s="413"/>
      <c r="F30" s="413"/>
      <c r="G30" s="413"/>
      <c r="H30" s="413"/>
      <c r="I30" s="413"/>
      <c r="J30" s="413"/>
      <c r="K30" s="413"/>
      <c r="L30" s="413"/>
      <c r="M30" s="413"/>
      <c r="N30" s="413"/>
      <c r="O30" s="413"/>
      <c r="P30" s="413"/>
      <c r="Q30" s="413"/>
      <c r="R30" s="413"/>
      <c r="S30" s="413"/>
    </row>
    <row r="31" spans="3:20" x14ac:dyDescent="0.35">
      <c r="C31" s="223" t="s">
        <v>204</v>
      </c>
      <c r="D31" s="223"/>
      <c r="E31" s="3"/>
      <c r="F31" s="3"/>
      <c r="G31" s="3"/>
      <c r="H31" s="3"/>
      <c r="I31" s="3"/>
      <c r="J31" s="3"/>
      <c r="K31" s="3"/>
      <c r="L31" s="3"/>
      <c r="M31" s="3"/>
      <c r="N31" s="3"/>
      <c r="O31" s="3"/>
      <c r="P31" s="3"/>
      <c r="Q31" s="3"/>
      <c r="R31" s="3"/>
      <c r="S31" s="135"/>
      <c r="T31" s="3"/>
    </row>
    <row r="32" spans="3:20" x14ac:dyDescent="0.35">
      <c r="C32" s="223"/>
      <c r="D32" s="223"/>
      <c r="E32" s="3"/>
      <c r="F32" s="3"/>
      <c r="G32" s="3"/>
      <c r="H32" s="3"/>
      <c r="I32" s="3"/>
      <c r="J32" s="3"/>
      <c r="K32" s="3"/>
      <c r="L32" s="3"/>
      <c r="M32" s="3"/>
      <c r="N32" s="3"/>
      <c r="O32" s="3"/>
      <c r="P32" s="3"/>
      <c r="Q32" s="3"/>
      <c r="R32" s="3"/>
      <c r="S32" s="135"/>
      <c r="T32" s="3"/>
    </row>
    <row r="33" spans="3:20" ht="16" customHeight="1" x14ac:dyDescent="0.35">
      <c r="C33" s="5" t="s">
        <v>71</v>
      </c>
      <c r="D33" s="5"/>
      <c r="E33" s="5"/>
      <c r="F33" s="5"/>
      <c r="G33" s="21"/>
      <c r="H33" s="21"/>
      <c r="I33" s="21"/>
      <c r="J33" s="21"/>
      <c r="K33" s="21"/>
      <c r="L33" s="3"/>
      <c r="M33" s="3"/>
      <c r="N33" s="3"/>
      <c r="O33" s="3"/>
      <c r="P33" s="3"/>
      <c r="Q33" s="3"/>
      <c r="R33" s="3"/>
      <c r="S33" s="135"/>
      <c r="T33" s="3"/>
    </row>
    <row r="34" spans="3:20" ht="16" customHeight="1" x14ac:dyDescent="0.35">
      <c r="C34" s="5"/>
      <c r="D34" s="5"/>
      <c r="E34" s="5"/>
      <c r="F34" s="5"/>
      <c r="G34" s="21"/>
      <c r="H34" s="21"/>
      <c r="I34" s="21"/>
      <c r="J34" s="21"/>
      <c r="K34" s="21"/>
      <c r="L34" s="3"/>
      <c r="M34" s="3"/>
      <c r="N34" s="3"/>
      <c r="O34" s="3"/>
      <c r="P34" s="3"/>
      <c r="Q34" s="3"/>
      <c r="R34" s="3"/>
      <c r="S34" s="135"/>
      <c r="T34" s="3"/>
    </row>
    <row r="36" spans="3:20" x14ac:dyDescent="0.35">
      <c r="C36" s="221" t="s">
        <v>205</v>
      </c>
      <c r="D36" s="221"/>
      <c r="E36" s="221"/>
      <c r="F36" s="221"/>
      <c r="G36" s="221"/>
      <c r="H36" s="221"/>
      <c r="I36" s="221"/>
      <c r="J36" s="221"/>
      <c r="K36" s="221"/>
      <c r="L36" s="221"/>
      <c r="M36" s="221"/>
      <c r="N36" s="221"/>
      <c r="O36" s="221"/>
      <c r="P36" s="221"/>
      <c r="Q36" s="221"/>
      <c r="R36" s="221"/>
      <c r="S36" s="221"/>
      <c r="T36" s="221"/>
    </row>
    <row r="37" spans="3:20" x14ac:dyDescent="0.35">
      <c r="C37" s="221"/>
      <c r="D37" s="221"/>
      <c r="E37" s="221"/>
      <c r="F37" s="221"/>
      <c r="G37" s="221"/>
      <c r="H37" s="221"/>
      <c r="I37" s="221"/>
      <c r="J37" s="221"/>
      <c r="K37" s="221"/>
      <c r="L37" s="221"/>
      <c r="M37" s="221"/>
      <c r="N37" s="221"/>
      <c r="O37" s="221"/>
      <c r="P37" s="221"/>
      <c r="Q37" s="221"/>
      <c r="R37" s="221"/>
      <c r="S37" s="221"/>
      <c r="T37" s="221"/>
    </row>
    <row r="38" spans="3:20" x14ac:dyDescent="0.35">
      <c r="C38" s="221"/>
      <c r="D38" s="221"/>
      <c r="E38" s="221"/>
      <c r="F38" s="221"/>
      <c r="G38" s="221"/>
      <c r="H38" s="221"/>
      <c r="I38" s="221"/>
      <c r="J38" s="221"/>
      <c r="K38" s="221"/>
      <c r="L38" s="221"/>
      <c r="M38" s="221"/>
      <c r="N38" s="221"/>
      <c r="O38" s="221"/>
      <c r="P38" s="221"/>
      <c r="Q38" s="221"/>
      <c r="R38" s="221"/>
      <c r="S38" s="221"/>
      <c r="T38" s="221"/>
    </row>
    <row r="39" spans="3:20" x14ac:dyDescent="0.35">
      <c r="C39" s="221"/>
      <c r="D39" s="221"/>
      <c r="E39" s="221"/>
      <c r="F39" s="221"/>
      <c r="G39" s="221"/>
      <c r="H39" s="221"/>
      <c r="I39" s="221"/>
      <c r="J39" s="221"/>
      <c r="K39" s="221"/>
      <c r="L39" s="221"/>
      <c r="M39" s="221"/>
      <c r="N39" s="221"/>
      <c r="O39" s="221"/>
      <c r="P39" s="221"/>
      <c r="Q39" s="221"/>
      <c r="R39" s="221"/>
      <c r="S39" s="221"/>
      <c r="T39" s="221"/>
    </row>
    <row r="40" spans="3:20" x14ac:dyDescent="0.35">
      <c r="C40" s="221"/>
      <c r="D40" s="221"/>
      <c r="E40" s="221"/>
      <c r="F40" s="221"/>
      <c r="G40" s="221"/>
      <c r="H40" s="221"/>
      <c r="I40" s="221"/>
      <c r="J40" s="221"/>
      <c r="K40" s="221"/>
      <c r="L40" s="221"/>
      <c r="M40" s="221"/>
      <c r="N40" s="221"/>
      <c r="O40" s="221"/>
      <c r="P40" s="221"/>
      <c r="Q40" s="221"/>
      <c r="R40" s="221"/>
      <c r="S40" s="221"/>
      <c r="T40" s="221"/>
    </row>
    <row r="41" spans="3:20" x14ac:dyDescent="0.35">
      <c r="C41" s="221"/>
      <c r="D41" s="221"/>
      <c r="E41" s="221"/>
      <c r="F41" s="221"/>
      <c r="G41" s="221"/>
      <c r="H41" s="221"/>
      <c r="I41" s="221"/>
      <c r="J41" s="221"/>
      <c r="K41" s="221"/>
      <c r="L41" s="221"/>
      <c r="M41" s="221"/>
      <c r="N41" s="221"/>
      <c r="O41" s="221"/>
      <c r="P41" s="221"/>
      <c r="Q41" s="221"/>
      <c r="R41" s="221"/>
      <c r="S41" s="221"/>
      <c r="T41" s="221"/>
    </row>
    <row r="42" spans="3:20" x14ac:dyDescent="0.35">
      <c r="C42" s="221"/>
      <c r="D42" s="221"/>
      <c r="E42" s="221"/>
      <c r="F42" s="221"/>
      <c r="G42" s="221"/>
      <c r="H42" s="221"/>
      <c r="I42" s="221"/>
      <c r="J42" s="221"/>
      <c r="K42" s="221"/>
      <c r="L42" s="221"/>
      <c r="M42" s="221"/>
      <c r="N42" s="221"/>
      <c r="O42" s="221"/>
      <c r="P42" s="221"/>
      <c r="Q42" s="221"/>
      <c r="R42" s="221"/>
      <c r="S42" s="221"/>
      <c r="T42" s="221"/>
    </row>
    <row r="43" spans="3:20" x14ac:dyDescent="0.35">
      <c r="C43" s="221"/>
      <c r="D43" s="221"/>
      <c r="E43" s="221"/>
      <c r="F43" s="221"/>
      <c r="G43" s="221"/>
      <c r="H43" s="221"/>
      <c r="I43" s="221"/>
      <c r="J43" s="221"/>
      <c r="K43" s="221"/>
      <c r="L43" s="221"/>
      <c r="M43" s="221"/>
      <c r="N43" s="221"/>
      <c r="O43" s="221"/>
      <c r="P43" s="221"/>
      <c r="Q43" s="221"/>
      <c r="R43" s="221"/>
      <c r="S43" s="221"/>
      <c r="T43" s="221"/>
    </row>
    <row r="44" spans="3:20" x14ac:dyDescent="0.35">
      <c r="C44" s="221"/>
      <c r="D44" s="221"/>
      <c r="E44" s="221"/>
      <c r="F44" s="221"/>
      <c r="G44" s="221"/>
      <c r="H44" s="221"/>
      <c r="I44" s="221"/>
      <c r="J44" s="221"/>
      <c r="K44" s="221"/>
      <c r="L44" s="221"/>
      <c r="M44" s="221"/>
      <c r="N44" s="221"/>
      <c r="O44" s="221"/>
      <c r="P44" s="221"/>
      <c r="Q44" s="221"/>
      <c r="R44" s="221"/>
      <c r="S44" s="221"/>
      <c r="T44" s="221"/>
    </row>
    <row r="45" spans="3:20" x14ac:dyDescent="0.35">
      <c r="C45" s="221"/>
      <c r="D45" s="221"/>
      <c r="E45" s="221"/>
      <c r="F45" s="221"/>
      <c r="G45" s="221"/>
      <c r="H45" s="221"/>
      <c r="I45" s="221"/>
      <c r="J45" s="221"/>
      <c r="K45" s="221"/>
      <c r="L45" s="221"/>
      <c r="M45" s="221"/>
      <c r="N45" s="221"/>
      <c r="O45" s="221"/>
      <c r="P45" s="221"/>
      <c r="Q45" s="221"/>
      <c r="R45" s="221"/>
      <c r="S45" s="221"/>
      <c r="T45" s="221"/>
    </row>
    <row r="46" spans="3:20" x14ac:dyDescent="0.35">
      <c r="C46" s="221"/>
      <c r="D46" s="221"/>
      <c r="E46" s="221"/>
      <c r="F46" s="221"/>
      <c r="G46" s="221"/>
      <c r="H46" s="221"/>
      <c r="I46" s="221"/>
      <c r="J46" s="221"/>
      <c r="K46" s="221"/>
      <c r="L46" s="221"/>
      <c r="M46" s="221"/>
      <c r="N46" s="221"/>
      <c r="O46" s="221"/>
      <c r="P46" s="221"/>
      <c r="Q46" s="221"/>
      <c r="R46" s="221"/>
      <c r="S46" s="221"/>
      <c r="T46" s="221"/>
    </row>
    <row r="47" spans="3:20" x14ac:dyDescent="0.35">
      <c r="C47" s="221"/>
      <c r="D47" s="221"/>
      <c r="E47" s="221"/>
      <c r="F47" s="221"/>
      <c r="G47" s="221"/>
      <c r="H47" s="221"/>
      <c r="I47" s="221"/>
      <c r="J47" s="221"/>
      <c r="K47" s="221"/>
      <c r="L47" s="221"/>
      <c r="M47" s="221"/>
      <c r="N47" s="221"/>
      <c r="O47" s="221"/>
      <c r="P47" s="221"/>
      <c r="Q47" s="221"/>
      <c r="R47" s="221"/>
      <c r="S47" s="221"/>
      <c r="T47" s="221"/>
    </row>
    <row r="48" spans="3:20" x14ac:dyDescent="0.35">
      <c r="C48" s="221"/>
      <c r="D48" s="221"/>
      <c r="E48" s="221"/>
      <c r="F48" s="221"/>
      <c r="G48" s="221"/>
      <c r="H48" s="221"/>
      <c r="I48" s="221"/>
      <c r="J48" s="221"/>
      <c r="K48" s="221"/>
      <c r="L48" s="221"/>
      <c r="M48" s="221"/>
      <c r="N48" s="221"/>
      <c r="O48" s="221"/>
      <c r="P48" s="221"/>
      <c r="Q48" s="221"/>
      <c r="R48" s="221"/>
      <c r="S48" s="221"/>
      <c r="T48" s="221"/>
    </row>
    <row r="49" spans="3:20" x14ac:dyDescent="0.35">
      <c r="C49" s="221"/>
      <c r="D49" s="221"/>
      <c r="E49" s="221"/>
      <c r="F49" s="221"/>
      <c r="G49" s="221"/>
      <c r="H49" s="221"/>
      <c r="I49" s="221"/>
      <c r="J49" s="221"/>
      <c r="K49" s="221"/>
      <c r="L49" s="221"/>
      <c r="M49" s="221"/>
      <c r="N49" s="221"/>
      <c r="O49" s="221"/>
      <c r="P49" s="221"/>
      <c r="Q49" s="221"/>
      <c r="R49" s="221"/>
      <c r="S49" s="221"/>
      <c r="T49" s="221"/>
    </row>
    <row r="50" spans="3:20" ht="47.25" customHeight="1" x14ac:dyDescent="0.35">
      <c r="D50" s="402" t="s">
        <v>206</v>
      </c>
      <c r="E50" s="403"/>
      <c r="F50" s="402" t="s">
        <v>207</v>
      </c>
      <c r="G50" s="408"/>
      <c r="H50" s="404"/>
      <c r="I50" s="402" t="s">
        <v>208</v>
      </c>
      <c r="J50" s="404"/>
      <c r="K50" s="405" t="s">
        <v>209</v>
      </c>
      <c r="L50" s="406"/>
      <c r="M50" s="407"/>
    </row>
    <row r="51" spans="3:20" ht="146.25" customHeight="1" x14ac:dyDescent="0.35">
      <c r="D51" s="388" t="s">
        <v>210</v>
      </c>
      <c r="E51" s="389"/>
      <c r="F51" s="409" t="s">
        <v>211</v>
      </c>
      <c r="G51" s="400"/>
      <c r="H51" s="410"/>
      <c r="I51" s="399" t="s">
        <v>212</v>
      </c>
      <c r="J51" s="401"/>
      <c r="K51" s="382" t="s">
        <v>213</v>
      </c>
      <c r="L51" s="384"/>
      <c r="M51" s="385"/>
    </row>
    <row r="52" spans="3:20" ht="60" customHeight="1" x14ac:dyDescent="0.35">
      <c r="D52" s="388" t="s">
        <v>214</v>
      </c>
      <c r="E52" s="389"/>
      <c r="F52" s="399" t="s">
        <v>215</v>
      </c>
      <c r="G52" s="400"/>
      <c r="H52" s="401"/>
      <c r="I52" s="382" t="s">
        <v>216</v>
      </c>
      <c r="J52" s="385"/>
      <c r="K52" s="382" t="s">
        <v>217</v>
      </c>
      <c r="L52" s="384"/>
      <c r="M52" s="385"/>
    </row>
    <row r="53" spans="3:20" ht="117" customHeight="1" x14ac:dyDescent="0.35">
      <c r="D53" s="397" t="s">
        <v>218</v>
      </c>
      <c r="E53" s="398"/>
      <c r="F53" s="382" t="s">
        <v>219</v>
      </c>
      <c r="G53" s="384"/>
      <c r="H53" s="385"/>
      <c r="I53" s="382" t="s">
        <v>220</v>
      </c>
      <c r="J53" s="385"/>
      <c r="K53" s="382" t="s">
        <v>221</v>
      </c>
      <c r="L53" s="384"/>
      <c r="M53" s="385"/>
    </row>
    <row r="54" spans="3:20" ht="97.5" customHeight="1" x14ac:dyDescent="0.35">
      <c r="D54" s="393" t="s">
        <v>222</v>
      </c>
      <c r="E54" s="394"/>
      <c r="F54" s="382" t="s">
        <v>219</v>
      </c>
      <c r="G54" s="384"/>
      <c r="H54" s="385"/>
      <c r="I54" s="382" t="s">
        <v>220</v>
      </c>
      <c r="J54" s="385"/>
      <c r="K54" s="382" t="s">
        <v>223</v>
      </c>
      <c r="L54" s="384"/>
      <c r="M54" s="385"/>
    </row>
    <row r="55" spans="3:20" ht="78.75" customHeight="1" x14ac:dyDescent="0.35">
      <c r="D55" s="395" t="s">
        <v>224</v>
      </c>
      <c r="E55" s="396"/>
      <c r="F55" s="382" t="s">
        <v>225</v>
      </c>
      <c r="G55" s="384"/>
      <c r="H55" s="385"/>
      <c r="I55" s="382" t="s">
        <v>226</v>
      </c>
      <c r="J55" s="385"/>
      <c r="K55" s="382" t="s">
        <v>227</v>
      </c>
      <c r="L55" s="384"/>
      <c r="M55" s="385"/>
    </row>
    <row r="56" spans="3:20" ht="38.15" customHeight="1" x14ac:dyDescent="0.35">
      <c r="D56" s="387" t="s">
        <v>228</v>
      </c>
      <c r="E56" s="381"/>
      <c r="F56" s="382" t="s">
        <v>229</v>
      </c>
      <c r="G56" s="384"/>
      <c r="H56" s="385"/>
      <c r="I56" s="382" t="s">
        <v>226</v>
      </c>
      <c r="J56" s="385"/>
      <c r="K56" s="382" t="s">
        <v>230</v>
      </c>
      <c r="L56" s="384"/>
      <c r="M56" s="385"/>
    </row>
    <row r="57" spans="3:20" ht="106.5" customHeight="1" x14ac:dyDescent="0.35">
      <c r="D57" s="388" t="s">
        <v>231</v>
      </c>
      <c r="E57" s="389"/>
      <c r="F57" s="390" t="s">
        <v>225</v>
      </c>
      <c r="G57" s="391"/>
      <c r="H57" s="392"/>
      <c r="I57" s="382" t="s">
        <v>232</v>
      </c>
      <c r="J57" s="385"/>
      <c r="K57" s="382" t="s">
        <v>233</v>
      </c>
      <c r="L57" s="384"/>
      <c r="M57" s="385"/>
    </row>
    <row r="58" spans="3:20" ht="37.5" customHeight="1" x14ac:dyDescent="0.35">
      <c r="D58" s="380" t="s">
        <v>234</v>
      </c>
      <c r="E58" s="381"/>
      <c r="F58" s="386" t="s">
        <v>235</v>
      </c>
      <c r="G58" s="384"/>
      <c r="H58" s="385"/>
      <c r="I58" s="382" t="s">
        <v>216</v>
      </c>
      <c r="J58" s="383"/>
      <c r="K58" s="382" t="s">
        <v>230</v>
      </c>
      <c r="L58" s="384"/>
      <c r="M58" s="385"/>
    </row>
  </sheetData>
  <sheetProtection algorithmName="SHA-512" hashValue="/P7Iee9oTf5okEe6OSbraXJ+E6fAO+SzAIk66fGzUq0uQJlw3UgGmwZvl6uM4I4+RxwsxTeRrJ1TGDn9BLacZA==" saltValue="UdjPOqFCpRh1yW3Olbs6bA==" spinCount="100000" sheet="1" objects="1" scenarios="1" selectLockedCells="1" selectUnlockedCells="1"/>
  <customSheetViews>
    <customSheetView guid="{8D88DD34-EDCF-2545-92E6-3B4294438499}" scale="80" showGridLines="0" topLeftCell="B67">
      <selection activeCell="D69" sqref="D69:E69"/>
      <pageMargins left="0" right="0" top="0" bottom="0" header="0" footer="0"/>
      <pageSetup paperSize="9" orientation="portrait" horizontalDpi="0" verticalDpi="0"/>
    </customSheetView>
  </customSheetViews>
  <mergeCells count="41">
    <mergeCell ref="C36:T49"/>
    <mergeCell ref="C7:D8"/>
    <mergeCell ref="C9:F10"/>
    <mergeCell ref="C11:S30"/>
    <mergeCell ref="C31:D32"/>
    <mergeCell ref="D50:E50"/>
    <mergeCell ref="I50:J50"/>
    <mergeCell ref="D51:E51"/>
    <mergeCell ref="I51:J51"/>
    <mergeCell ref="K50:M50"/>
    <mergeCell ref="K51:M51"/>
    <mergeCell ref="F50:H50"/>
    <mergeCell ref="F51:H51"/>
    <mergeCell ref="D52:E52"/>
    <mergeCell ref="I52:J52"/>
    <mergeCell ref="D53:E53"/>
    <mergeCell ref="I53:J53"/>
    <mergeCell ref="K52:M52"/>
    <mergeCell ref="K53:M53"/>
    <mergeCell ref="F52:H52"/>
    <mergeCell ref="F53:H53"/>
    <mergeCell ref="D54:E54"/>
    <mergeCell ref="I54:J54"/>
    <mergeCell ref="D55:E55"/>
    <mergeCell ref="I55:J55"/>
    <mergeCell ref="K54:M54"/>
    <mergeCell ref="K55:M55"/>
    <mergeCell ref="F54:H54"/>
    <mergeCell ref="F55:H55"/>
    <mergeCell ref="D58:E58"/>
    <mergeCell ref="I58:J58"/>
    <mergeCell ref="K58:M58"/>
    <mergeCell ref="F58:H58"/>
    <mergeCell ref="D56:E56"/>
    <mergeCell ref="I56:J56"/>
    <mergeCell ref="D57:E57"/>
    <mergeCell ref="I57:J57"/>
    <mergeCell ref="K56:M56"/>
    <mergeCell ref="K57:M57"/>
    <mergeCell ref="F56:H56"/>
    <mergeCell ref="F57:H57"/>
  </mergeCells>
  <pageMargins left="0.7" right="0.7" top="0.75" bottom="0.75" header="0.3" footer="0.3"/>
  <pageSetup paperSize="9" orientation="portrait" horizontalDpi="0" verticalDpi="0"/>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F0AE36-1CA3-4743-9BFC-66454B9F6ACE}">
  <sheetPr codeName="Planilha31"/>
  <dimension ref="A1:AG83"/>
  <sheetViews>
    <sheetView showGridLines="0" showRowColHeaders="0" zoomScaleNormal="100" workbookViewId="0">
      <selection activeCell="C12" sqref="C12:R44"/>
      <extLst>
        <ext xmlns:xlsdti="http://schemas.microsoft.com/office/spreadsheetml/2023/showDataTypeIcons" uri="{77bfe23e-c014-4d31-8a63-9c772dbf06b6}">
          <xlsdti:showDataTypeIcons visible="0"/>
        </ext>
      </extLst>
    </sheetView>
  </sheetViews>
  <sheetFormatPr defaultColWidth="10.83203125" defaultRowHeight="15.5" x14ac:dyDescent="0.35"/>
  <cols>
    <col min="1" max="2" width="10.83203125" style="8"/>
    <col min="3" max="18" width="10.83203125" style="9"/>
    <col min="19" max="33" width="10.83203125" style="8"/>
    <col min="34" max="16384" width="10.83203125" style="9"/>
  </cols>
  <sheetData>
    <row r="1" spans="3:18" x14ac:dyDescent="0.35">
      <c r="C1" s="8"/>
      <c r="D1" s="8"/>
      <c r="E1" s="8"/>
      <c r="F1" s="8"/>
      <c r="G1" s="8"/>
      <c r="H1" s="8"/>
      <c r="I1" s="8"/>
      <c r="J1" s="8"/>
      <c r="K1" s="8"/>
      <c r="L1" s="8"/>
      <c r="M1" s="8"/>
      <c r="N1" s="8"/>
      <c r="O1" s="8"/>
      <c r="P1" s="8"/>
      <c r="Q1" s="8"/>
      <c r="R1" s="8"/>
    </row>
    <row r="2" spans="3:18" x14ac:dyDescent="0.35">
      <c r="C2" s="8"/>
      <c r="D2" s="8"/>
      <c r="E2" s="8"/>
      <c r="F2" s="8"/>
      <c r="G2" s="8"/>
      <c r="H2" s="8"/>
      <c r="I2" s="8"/>
      <c r="J2" s="8"/>
      <c r="K2" s="8"/>
      <c r="L2" s="8"/>
      <c r="M2" s="8"/>
      <c r="N2" s="8"/>
      <c r="O2" s="8"/>
      <c r="P2" s="8"/>
      <c r="Q2" s="8"/>
      <c r="R2" s="8"/>
    </row>
    <row r="3" spans="3:18" x14ac:dyDescent="0.35">
      <c r="C3" s="8"/>
      <c r="D3" s="8"/>
      <c r="E3" s="8"/>
      <c r="F3" s="8"/>
      <c r="G3" s="8"/>
      <c r="H3" s="8"/>
      <c r="I3" s="8"/>
      <c r="J3" s="8"/>
      <c r="K3" s="8"/>
      <c r="L3" s="8"/>
      <c r="M3" s="8"/>
      <c r="N3" s="8"/>
      <c r="O3" s="8"/>
      <c r="P3" s="8"/>
      <c r="Q3" s="8"/>
      <c r="R3" s="8"/>
    </row>
    <row r="4" spans="3:18" x14ac:dyDescent="0.35">
      <c r="C4" s="8"/>
      <c r="D4" s="8"/>
      <c r="E4" s="8"/>
      <c r="F4" s="8"/>
      <c r="G4" s="8"/>
      <c r="H4" s="8"/>
      <c r="I4" s="8"/>
      <c r="J4" s="8"/>
      <c r="K4" s="8"/>
      <c r="L4" s="8"/>
      <c r="M4" s="8"/>
      <c r="N4" s="8"/>
      <c r="O4" s="8"/>
      <c r="P4" s="8"/>
      <c r="Q4" s="8"/>
      <c r="R4" s="8"/>
    </row>
    <row r="5" spans="3:18" x14ac:dyDescent="0.35">
      <c r="C5" s="8"/>
      <c r="D5" s="8"/>
      <c r="E5" s="8"/>
      <c r="F5" s="8"/>
      <c r="G5" s="8"/>
      <c r="H5" s="8"/>
      <c r="I5" s="8"/>
      <c r="J5" s="8"/>
      <c r="K5" s="8"/>
      <c r="L5" s="8"/>
      <c r="M5" s="8"/>
      <c r="N5" s="8"/>
      <c r="O5" s="8"/>
      <c r="P5" s="8"/>
      <c r="Q5" s="8"/>
      <c r="R5" s="8"/>
    </row>
    <row r="6" spans="3:18" x14ac:dyDescent="0.35">
      <c r="C6" s="8"/>
      <c r="D6" s="8"/>
      <c r="E6" s="8"/>
      <c r="F6" s="8"/>
      <c r="G6" s="8"/>
      <c r="H6" s="8"/>
      <c r="I6" s="8"/>
      <c r="J6" s="8"/>
      <c r="K6" s="8"/>
      <c r="L6" s="8"/>
      <c r="M6" s="8"/>
      <c r="N6" s="8"/>
      <c r="O6" s="8"/>
      <c r="P6" s="8"/>
      <c r="Q6" s="8"/>
      <c r="R6" s="8"/>
    </row>
    <row r="7" spans="3:18" x14ac:dyDescent="0.35">
      <c r="C7" s="463" t="s">
        <v>522</v>
      </c>
      <c r="D7" s="463"/>
      <c r="E7" s="463"/>
      <c r="F7" s="463"/>
      <c r="G7" s="463"/>
      <c r="H7" s="463"/>
      <c r="I7" s="463"/>
      <c r="J7" s="463"/>
      <c r="K7" s="463"/>
      <c r="L7" s="7"/>
      <c r="M7" s="7"/>
      <c r="N7" s="7"/>
      <c r="O7" s="7"/>
      <c r="P7" s="7"/>
      <c r="Q7" s="7"/>
      <c r="R7" s="7"/>
    </row>
    <row r="8" spans="3:18" x14ac:dyDescent="0.35">
      <c r="C8" s="463"/>
      <c r="D8" s="463"/>
      <c r="E8" s="463"/>
      <c r="F8" s="463"/>
      <c r="G8" s="463"/>
      <c r="H8" s="463"/>
      <c r="I8" s="463"/>
      <c r="J8" s="463"/>
      <c r="K8" s="463"/>
      <c r="L8" s="7"/>
      <c r="M8" s="7"/>
      <c r="N8" s="7"/>
      <c r="O8" s="7"/>
      <c r="P8" s="7"/>
      <c r="Q8" s="7"/>
      <c r="R8" s="7"/>
    </row>
    <row r="9" spans="3:18" ht="16" customHeight="1" x14ac:dyDescent="0.35">
      <c r="C9" s="224" t="s">
        <v>145</v>
      </c>
      <c r="D9" s="224"/>
      <c r="E9" s="224"/>
      <c r="F9" s="224"/>
      <c r="G9" s="224"/>
      <c r="H9" s="224"/>
      <c r="I9" s="224"/>
      <c r="J9" s="224"/>
      <c r="K9" s="224"/>
      <c r="L9" s="224"/>
      <c r="M9" s="224"/>
      <c r="N9" s="224"/>
      <c r="O9" s="224"/>
      <c r="P9" s="224"/>
      <c r="Q9" s="7"/>
      <c r="R9" s="7"/>
    </row>
    <row r="10" spans="3:18" ht="16" customHeight="1" x14ac:dyDescent="0.35">
      <c r="C10" s="224"/>
      <c r="D10" s="224"/>
      <c r="E10" s="224"/>
      <c r="F10" s="224"/>
      <c r="G10" s="224"/>
      <c r="H10" s="224"/>
      <c r="I10" s="224"/>
      <c r="J10" s="224"/>
      <c r="K10" s="224"/>
      <c r="L10" s="224"/>
      <c r="M10" s="224"/>
      <c r="N10" s="224"/>
      <c r="O10" s="224"/>
      <c r="P10" s="224"/>
      <c r="Q10" s="7"/>
      <c r="R10" s="7"/>
    </row>
    <row r="11" spans="3:18" ht="16.5" x14ac:dyDescent="0.35">
      <c r="C11" s="12"/>
      <c r="D11" s="13"/>
      <c r="E11" s="13"/>
      <c r="F11" s="13"/>
      <c r="G11" s="14"/>
      <c r="H11" s="14"/>
      <c r="I11" s="14"/>
      <c r="J11" s="14"/>
      <c r="K11" s="14"/>
      <c r="L11" s="14"/>
      <c r="M11" s="14"/>
      <c r="N11" s="14"/>
      <c r="O11" s="14"/>
      <c r="P11" s="14"/>
      <c r="Q11" s="14"/>
      <c r="R11" s="15"/>
    </row>
    <row r="12" spans="3:18" ht="16" customHeight="1" x14ac:dyDescent="0.35">
      <c r="C12" s="541" t="s">
        <v>523</v>
      </c>
      <c r="D12" s="541"/>
      <c r="E12" s="541"/>
      <c r="F12" s="541"/>
      <c r="G12" s="541"/>
      <c r="H12" s="541"/>
      <c r="I12" s="541"/>
      <c r="J12" s="541"/>
      <c r="K12" s="541"/>
      <c r="L12" s="541"/>
      <c r="M12" s="541"/>
      <c r="N12" s="541"/>
      <c r="O12" s="541"/>
      <c r="P12" s="541"/>
      <c r="Q12" s="541"/>
      <c r="R12" s="541"/>
    </row>
    <row r="13" spans="3:18" ht="16" customHeight="1" x14ac:dyDescent="0.35">
      <c r="C13" s="541"/>
      <c r="D13" s="541"/>
      <c r="E13" s="541"/>
      <c r="F13" s="541"/>
      <c r="G13" s="541"/>
      <c r="H13" s="541"/>
      <c r="I13" s="541"/>
      <c r="J13" s="541"/>
      <c r="K13" s="541"/>
      <c r="L13" s="541"/>
      <c r="M13" s="541"/>
      <c r="N13" s="541"/>
      <c r="O13" s="541"/>
      <c r="P13" s="541"/>
      <c r="Q13" s="541"/>
      <c r="R13" s="541"/>
    </row>
    <row r="14" spans="3:18" ht="17.149999999999999" customHeight="1" x14ac:dyDescent="0.35">
      <c r="C14" s="541"/>
      <c r="D14" s="541"/>
      <c r="E14" s="541"/>
      <c r="F14" s="541"/>
      <c r="G14" s="541"/>
      <c r="H14" s="541"/>
      <c r="I14" s="541"/>
      <c r="J14" s="541"/>
      <c r="K14" s="541"/>
      <c r="L14" s="541"/>
      <c r="M14" s="541"/>
      <c r="N14" s="541"/>
      <c r="O14" s="541"/>
      <c r="P14" s="541"/>
      <c r="Q14" s="541"/>
      <c r="R14" s="541"/>
    </row>
    <row r="15" spans="3:18" ht="17.149999999999999" customHeight="1" x14ac:dyDescent="0.35">
      <c r="C15" s="541"/>
      <c r="D15" s="541"/>
      <c r="E15" s="541"/>
      <c r="F15" s="541"/>
      <c r="G15" s="541"/>
      <c r="H15" s="541"/>
      <c r="I15" s="541"/>
      <c r="J15" s="541"/>
      <c r="K15" s="541"/>
      <c r="L15" s="541"/>
      <c r="M15" s="541"/>
      <c r="N15" s="541"/>
      <c r="O15" s="541"/>
      <c r="P15" s="541"/>
      <c r="Q15" s="541"/>
      <c r="R15" s="541"/>
    </row>
    <row r="16" spans="3:18" ht="16" customHeight="1" x14ac:dyDescent="0.35">
      <c r="C16" s="541"/>
      <c r="D16" s="541"/>
      <c r="E16" s="541"/>
      <c r="F16" s="541"/>
      <c r="G16" s="541"/>
      <c r="H16" s="541"/>
      <c r="I16" s="541"/>
      <c r="J16" s="541"/>
      <c r="K16" s="541"/>
      <c r="L16" s="541"/>
      <c r="M16" s="541"/>
      <c r="N16" s="541"/>
      <c r="O16" s="541"/>
      <c r="P16" s="541"/>
      <c r="Q16" s="541"/>
      <c r="R16" s="541"/>
    </row>
    <row r="17" spans="3:20" ht="16" customHeight="1" x14ac:dyDescent="0.35">
      <c r="C17" s="541"/>
      <c r="D17" s="541"/>
      <c r="E17" s="541"/>
      <c r="F17" s="541"/>
      <c r="G17" s="541"/>
      <c r="H17" s="541"/>
      <c r="I17" s="541"/>
      <c r="J17" s="541"/>
      <c r="K17" s="541"/>
      <c r="L17" s="541"/>
      <c r="M17" s="541"/>
      <c r="N17" s="541"/>
      <c r="O17" s="541"/>
      <c r="P17" s="541"/>
      <c r="Q17" s="541"/>
      <c r="R17" s="541"/>
    </row>
    <row r="18" spans="3:20" ht="16" customHeight="1" x14ac:dyDescent="0.35">
      <c r="C18" s="541"/>
      <c r="D18" s="541"/>
      <c r="E18" s="541"/>
      <c r="F18" s="541"/>
      <c r="G18" s="541"/>
      <c r="H18" s="541"/>
      <c r="I18" s="541"/>
      <c r="J18" s="541"/>
      <c r="K18" s="541"/>
      <c r="L18" s="541"/>
      <c r="M18" s="541"/>
      <c r="N18" s="541"/>
      <c r="O18" s="541"/>
      <c r="P18" s="541"/>
      <c r="Q18" s="541"/>
      <c r="R18" s="541"/>
    </row>
    <row r="19" spans="3:20" ht="16" customHeight="1" x14ac:dyDescent="0.35">
      <c r="C19" s="541"/>
      <c r="D19" s="541"/>
      <c r="E19" s="541"/>
      <c r="F19" s="541"/>
      <c r="G19" s="541"/>
      <c r="H19" s="541"/>
      <c r="I19" s="541"/>
      <c r="J19" s="541"/>
      <c r="K19" s="541"/>
      <c r="L19" s="541"/>
      <c r="M19" s="541"/>
      <c r="N19" s="541"/>
      <c r="O19" s="541"/>
      <c r="P19" s="541"/>
      <c r="Q19" s="541"/>
      <c r="R19" s="541"/>
    </row>
    <row r="20" spans="3:20" ht="16" customHeight="1" x14ac:dyDescent="0.35">
      <c r="C20" s="541"/>
      <c r="D20" s="541"/>
      <c r="E20" s="541"/>
      <c r="F20" s="541"/>
      <c r="G20" s="541"/>
      <c r="H20" s="541"/>
      <c r="I20" s="541"/>
      <c r="J20" s="541"/>
      <c r="K20" s="541"/>
      <c r="L20" s="541"/>
      <c r="M20" s="541"/>
      <c r="N20" s="541"/>
      <c r="O20" s="541"/>
      <c r="P20" s="541"/>
      <c r="Q20" s="541"/>
      <c r="R20" s="541"/>
    </row>
    <row r="21" spans="3:20" ht="16" customHeight="1" x14ac:dyDescent="0.35">
      <c r="C21" s="541"/>
      <c r="D21" s="541"/>
      <c r="E21" s="541"/>
      <c r="F21" s="541"/>
      <c r="G21" s="541"/>
      <c r="H21" s="541"/>
      <c r="I21" s="541"/>
      <c r="J21" s="541"/>
      <c r="K21" s="541"/>
      <c r="L21" s="541"/>
      <c r="M21" s="541"/>
      <c r="N21" s="541"/>
      <c r="O21" s="541"/>
      <c r="P21" s="541"/>
      <c r="Q21" s="541"/>
      <c r="R21" s="541"/>
    </row>
    <row r="22" spans="3:20" ht="16" customHeight="1" x14ac:dyDescent="0.35">
      <c r="C22" s="541"/>
      <c r="D22" s="541"/>
      <c r="E22" s="541"/>
      <c r="F22" s="541"/>
      <c r="G22" s="541"/>
      <c r="H22" s="541"/>
      <c r="I22" s="541"/>
      <c r="J22" s="541"/>
      <c r="K22" s="541"/>
      <c r="L22" s="541"/>
      <c r="M22" s="541"/>
      <c r="N22" s="541"/>
      <c r="O22" s="541"/>
      <c r="P22" s="541"/>
      <c r="Q22" s="541"/>
      <c r="R22" s="541"/>
    </row>
    <row r="23" spans="3:20" ht="16" customHeight="1" x14ac:dyDescent="0.35">
      <c r="C23" s="541"/>
      <c r="D23" s="541"/>
      <c r="E23" s="541"/>
      <c r="F23" s="541"/>
      <c r="G23" s="541"/>
      <c r="H23" s="541"/>
      <c r="I23" s="541"/>
      <c r="J23" s="541"/>
      <c r="K23" s="541"/>
      <c r="L23" s="541"/>
      <c r="M23" s="541"/>
      <c r="N23" s="541"/>
      <c r="O23" s="541"/>
      <c r="P23" s="541"/>
      <c r="Q23" s="541"/>
      <c r="R23" s="541"/>
    </row>
    <row r="24" spans="3:20" ht="16" customHeight="1" x14ac:dyDescent="0.35">
      <c r="C24" s="541"/>
      <c r="D24" s="541"/>
      <c r="E24" s="541"/>
      <c r="F24" s="541"/>
      <c r="G24" s="541"/>
      <c r="H24" s="541"/>
      <c r="I24" s="541"/>
      <c r="J24" s="541"/>
      <c r="K24" s="541"/>
      <c r="L24" s="541"/>
      <c r="M24" s="541"/>
      <c r="N24" s="541"/>
      <c r="O24" s="541"/>
      <c r="P24" s="541"/>
      <c r="Q24" s="541"/>
      <c r="R24" s="541"/>
      <c r="T24" s="134"/>
    </row>
    <row r="25" spans="3:20" ht="16" customHeight="1" x14ac:dyDescent="0.35">
      <c r="C25" s="541"/>
      <c r="D25" s="541"/>
      <c r="E25" s="541"/>
      <c r="F25" s="541"/>
      <c r="G25" s="541"/>
      <c r="H25" s="541"/>
      <c r="I25" s="541"/>
      <c r="J25" s="541"/>
      <c r="K25" s="541"/>
      <c r="L25" s="541"/>
      <c r="M25" s="541"/>
      <c r="N25" s="541"/>
      <c r="O25" s="541"/>
      <c r="P25" s="541"/>
      <c r="Q25" s="541"/>
      <c r="R25" s="541"/>
    </row>
    <row r="26" spans="3:20" ht="16" customHeight="1" x14ac:dyDescent="0.35">
      <c r="C26" s="541"/>
      <c r="D26" s="541"/>
      <c r="E26" s="541"/>
      <c r="F26" s="541"/>
      <c r="G26" s="541"/>
      <c r="H26" s="541"/>
      <c r="I26" s="541"/>
      <c r="J26" s="541"/>
      <c r="K26" s="541"/>
      <c r="L26" s="541"/>
      <c r="M26" s="541"/>
      <c r="N26" s="541"/>
      <c r="O26" s="541"/>
      <c r="P26" s="541"/>
      <c r="Q26" s="541"/>
      <c r="R26" s="541"/>
    </row>
    <row r="27" spans="3:20" ht="16" customHeight="1" x14ac:dyDescent="0.35">
      <c r="C27" s="541"/>
      <c r="D27" s="541"/>
      <c r="E27" s="541"/>
      <c r="F27" s="541"/>
      <c r="G27" s="541"/>
      <c r="H27" s="541"/>
      <c r="I27" s="541"/>
      <c r="J27" s="541"/>
      <c r="K27" s="541"/>
      <c r="L27" s="541"/>
      <c r="M27" s="541"/>
      <c r="N27" s="541"/>
      <c r="O27" s="541"/>
      <c r="P27" s="541"/>
      <c r="Q27" s="541"/>
      <c r="R27" s="541"/>
    </row>
    <row r="28" spans="3:20" ht="16" customHeight="1" x14ac:dyDescent="0.35">
      <c r="C28" s="541"/>
      <c r="D28" s="541"/>
      <c r="E28" s="541"/>
      <c r="F28" s="541"/>
      <c r="G28" s="541"/>
      <c r="H28" s="541"/>
      <c r="I28" s="541"/>
      <c r="J28" s="541"/>
      <c r="K28" s="541"/>
      <c r="L28" s="541"/>
      <c r="M28" s="541"/>
      <c r="N28" s="541"/>
      <c r="O28" s="541"/>
      <c r="P28" s="541"/>
      <c r="Q28" s="541"/>
      <c r="R28" s="541"/>
    </row>
    <row r="29" spans="3:20" ht="16" customHeight="1" x14ac:dyDescent="0.35">
      <c r="C29" s="541"/>
      <c r="D29" s="541"/>
      <c r="E29" s="541"/>
      <c r="F29" s="541"/>
      <c r="G29" s="541"/>
      <c r="H29" s="541"/>
      <c r="I29" s="541"/>
      <c r="J29" s="541"/>
      <c r="K29" s="541"/>
      <c r="L29" s="541"/>
      <c r="M29" s="541"/>
      <c r="N29" s="541"/>
      <c r="O29" s="541"/>
      <c r="P29" s="541"/>
      <c r="Q29" s="541"/>
      <c r="R29" s="541"/>
    </row>
    <row r="30" spans="3:20" ht="16" customHeight="1" x14ac:dyDescent="0.35">
      <c r="C30" s="541"/>
      <c r="D30" s="541"/>
      <c r="E30" s="541"/>
      <c r="F30" s="541"/>
      <c r="G30" s="541"/>
      <c r="H30" s="541"/>
      <c r="I30" s="541"/>
      <c r="J30" s="541"/>
      <c r="K30" s="541"/>
      <c r="L30" s="541"/>
      <c r="M30" s="541"/>
      <c r="N30" s="541"/>
      <c r="O30" s="541"/>
      <c r="P30" s="541"/>
      <c r="Q30" s="541"/>
      <c r="R30" s="541"/>
    </row>
    <row r="31" spans="3:20" ht="16" customHeight="1" x14ac:dyDescent="0.35">
      <c r="C31" s="541"/>
      <c r="D31" s="541"/>
      <c r="E31" s="541"/>
      <c r="F31" s="541"/>
      <c r="G31" s="541"/>
      <c r="H31" s="541"/>
      <c r="I31" s="541"/>
      <c r="J31" s="541"/>
      <c r="K31" s="541"/>
      <c r="L31" s="541"/>
      <c r="M31" s="541"/>
      <c r="N31" s="541"/>
      <c r="O31" s="541"/>
      <c r="P31" s="541"/>
      <c r="Q31" s="541"/>
      <c r="R31" s="541"/>
    </row>
    <row r="32" spans="3:20" ht="16" customHeight="1" x14ac:dyDescent="0.35">
      <c r="C32" s="541"/>
      <c r="D32" s="541"/>
      <c r="E32" s="541"/>
      <c r="F32" s="541"/>
      <c r="G32" s="541"/>
      <c r="H32" s="541"/>
      <c r="I32" s="541"/>
      <c r="J32" s="541"/>
      <c r="K32" s="541"/>
      <c r="L32" s="541"/>
      <c r="M32" s="541"/>
      <c r="N32" s="541"/>
      <c r="O32" s="541"/>
      <c r="P32" s="541"/>
      <c r="Q32" s="541"/>
      <c r="R32" s="541"/>
    </row>
    <row r="33" spans="3:18" ht="16" customHeight="1" x14ac:dyDescent="0.35">
      <c r="C33" s="541"/>
      <c r="D33" s="541"/>
      <c r="E33" s="541"/>
      <c r="F33" s="541"/>
      <c r="G33" s="541"/>
      <c r="H33" s="541"/>
      <c r="I33" s="541"/>
      <c r="J33" s="541"/>
      <c r="K33" s="541"/>
      <c r="L33" s="541"/>
      <c r="M33" s="541"/>
      <c r="N33" s="541"/>
      <c r="O33" s="541"/>
      <c r="P33" s="541"/>
      <c r="Q33" s="541"/>
      <c r="R33" s="541"/>
    </row>
    <row r="34" spans="3:18" ht="16" customHeight="1" x14ac:dyDescent="0.35">
      <c r="C34" s="541"/>
      <c r="D34" s="541"/>
      <c r="E34" s="541"/>
      <c r="F34" s="541"/>
      <c r="G34" s="541"/>
      <c r="H34" s="541"/>
      <c r="I34" s="541"/>
      <c r="J34" s="541"/>
      <c r="K34" s="541"/>
      <c r="L34" s="541"/>
      <c r="M34" s="541"/>
      <c r="N34" s="541"/>
      <c r="O34" s="541"/>
      <c r="P34" s="541"/>
      <c r="Q34" s="541"/>
      <c r="R34" s="541"/>
    </row>
    <row r="35" spans="3:18" ht="16" customHeight="1" x14ac:dyDescent="0.35">
      <c r="C35" s="541"/>
      <c r="D35" s="541"/>
      <c r="E35" s="541"/>
      <c r="F35" s="541"/>
      <c r="G35" s="541"/>
      <c r="H35" s="541"/>
      <c r="I35" s="541"/>
      <c r="J35" s="541"/>
      <c r="K35" s="541"/>
      <c r="L35" s="541"/>
      <c r="M35" s="541"/>
      <c r="N35" s="541"/>
      <c r="O35" s="541"/>
      <c r="P35" s="541"/>
      <c r="Q35" s="541"/>
      <c r="R35" s="541"/>
    </row>
    <row r="36" spans="3:18" ht="16" customHeight="1" x14ac:dyDescent="0.35">
      <c r="C36" s="541"/>
      <c r="D36" s="541"/>
      <c r="E36" s="541"/>
      <c r="F36" s="541"/>
      <c r="G36" s="541"/>
      <c r="H36" s="541"/>
      <c r="I36" s="541"/>
      <c r="J36" s="541"/>
      <c r="K36" s="541"/>
      <c r="L36" s="541"/>
      <c r="M36" s="541"/>
      <c r="N36" s="541"/>
      <c r="O36" s="541"/>
      <c r="P36" s="541"/>
      <c r="Q36" s="541"/>
      <c r="R36" s="541"/>
    </row>
    <row r="37" spans="3:18" ht="16" customHeight="1" x14ac:dyDescent="0.35">
      <c r="C37" s="541"/>
      <c r="D37" s="541"/>
      <c r="E37" s="541"/>
      <c r="F37" s="541"/>
      <c r="G37" s="541"/>
      <c r="H37" s="541"/>
      <c r="I37" s="541"/>
      <c r="J37" s="541"/>
      <c r="K37" s="541"/>
      <c r="L37" s="541"/>
      <c r="M37" s="541"/>
      <c r="N37" s="541"/>
      <c r="O37" s="541"/>
      <c r="P37" s="541"/>
      <c r="Q37" s="541"/>
      <c r="R37" s="541"/>
    </row>
    <row r="38" spans="3:18" ht="16" customHeight="1" x14ac:dyDescent="0.35">
      <c r="C38" s="541"/>
      <c r="D38" s="541"/>
      <c r="E38" s="541"/>
      <c r="F38" s="541"/>
      <c r="G38" s="541"/>
      <c r="H38" s="541"/>
      <c r="I38" s="541"/>
      <c r="J38" s="541"/>
      <c r="K38" s="541"/>
      <c r="L38" s="541"/>
      <c r="M38" s="541"/>
      <c r="N38" s="541"/>
      <c r="O38" s="541"/>
      <c r="P38" s="541"/>
      <c r="Q38" s="541"/>
      <c r="R38" s="541"/>
    </row>
    <row r="39" spans="3:18" ht="16" customHeight="1" x14ac:dyDescent="0.35">
      <c r="C39" s="541"/>
      <c r="D39" s="541"/>
      <c r="E39" s="541"/>
      <c r="F39" s="541"/>
      <c r="G39" s="541"/>
      <c r="H39" s="541"/>
      <c r="I39" s="541"/>
      <c r="J39" s="541"/>
      <c r="K39" s="541"/>
      <c r="L39" s="541"/>
      <c r="M39" s="541"/>
      <c r="N39" s="541"/>
      <c r="O39" s="541"/>
      <c r="P39" s="541"/>
      <c r="Q39" s="541"/>
      <c r="R39" s="541"/>
    </row>
    <row r="40" spans="3:18" ht="16" customHeight="1" x14ac:dyDescent="0.35">
      <c r="C40" s="541"/>
      <c r="D40" s="541"/>
      <c r="E40" s="541"/>
      <c r="F40" s="541"/>
      <c r="G40" s="541"/>
      <c r="H40" s="541"/>
      <c r="I40" s="541"/>
      <c r="J40" s="541"/>
      <c r="K40" s="541"/>
      <c r="L40" s="541"/>
      <c r="M40" s="541"/>
      <c r="N40" s="541"/>
      <c r="O40" s="541"/>
      <c r="P40" s="541"/>
      <c r="Q40" s="541"/>
      <c r="R40" s="541"/>
    </row>
    <row r="41" spans="3:18" ht="16" customHeight="1" x14ac:dyDescent="0.35">
      <c r="C41" s="541"/>
      <c r="D41" s="541"/>
      <c r="E41" s="541"/>
      <c r="F41" s="541"/>
      <c r="G41" s="541"/>
      <c r="H41" s="541"/>
      <c r="I41" s="541"/>
      <c r="J41" s="541"/>
      <c r="K41" s="541"/>
      <c r="L41" s="541"/>
      <c r="M41" s="541"/>
      <c r="N41" s="541"/>
      <c r="O41" s="541"/>
      <c r="P41" s="541"/>
      <c r="Q41" s="541"/>
      <c r="R41" s="541"/>
    </row>
    <row r="42" spans="3:18" ht="16" customHeight="1" x14ac:dyDescent="0.35">
      <c r="C42" s="541"/>
      <c r="D42" s="541"/>
      <c r="E42" s="541"/>
      <c r="F42" s="541"/>
      <c r="G42" s="541"/>
      <c r="H42" s="541"/>
      <c r="I42" s="541"/>
      <c r="J42" s="541"/>
      <c r="K42" s="541"/>
      <c r="L42" s="541"/>
      <c r="M42" s="541"/>
      <c r="N42" s="541"/>
      <c r="O42" s="541"/>
      <c r="P42" s="541"/>
      <c r="Q42" s="541"/>
      <c r="R42" s="541"/>
    </row>
    <row r="43" spans="3:18" ht="16" customHeight="1" x14ac:dyDescent="0.35">
      <c r="C43" s="541"/>
      <c r="D43" s="541"/>
      <c r="E43" s="541"/>
      <c r="F43" s="541"/>
      <c r="G43" s="541"/>
      <c r="H43" s="541"/>
      <c r="I43" s="541"/>
      <c r="J43" s="541"/>
      <c r="K43" s="541"/>
      <c r="L43" s="541"/>
      <c r="M43" s="541"/>
      <c r="N43" s="541"/>
      <c r="O43" s="541"/>
      <c r="P43" s="541"/>
      <c r="Q43" s="541"/>
      <c r="R43" s="541"/>
    </row>
    <row r="44" spans="3:18" ht="16" customHeight="1" x14ac:dyDescent="0.35">
      <c r="C44" s="541"/>
      <c r="D44" s="541"/>
      <c r="E44" s="541"/>
      <c r="F44" s="541"/>
      <c r="G44" s="541"/>
      <c r="H44" s="541"/>
      <c r="I44" s="541"/>
      <c r="J44" s="541"/>
      <c r="K44" s="541"/>
      <c r="L44" s="541"/>
      <c r="M44" s="541"/>
      <c r="N44" s="541"/>
      <c r="O44" s="541"/>
      <c r="P44" s="541"/>
      <c r="Q44" s="541"/>
      <c r="R44" s="541"/>
    </row>
    <row r="45" spans="3:18" ht="16" customHeight="1" x14ac:dyDescent="0.35">
      <c r="C45" s="25"/>
      <c r="D45" s="25"/>
      <c r="E45" s="25"/>
      <c r="F45" s="25"/>
      <c r="G45" s="25"/>
      <c r="H45" s="25"/>
      <c r="I45" s="25"/>
      <c r="J45" s="25"/>
      <c r="K45" s="25"/>
      <c r="L45" s="25"/>
      <c r="M45" s="25"/>
      <c r="N45" s="25"/>
      <c r="O45" s="24"/>
      <c r="P45" s="24"/>
      <c r="Q45" s="24"/>
      <c r="R45" s="24"/>
    </row>
    <row r="46" spans="3:18" ht="16" customHeight="1" x14ac:dyDescent="0.35">
      <c r="C46" s="25"/>
      <c r="D46" s="25"/>
      <c r="E46" s="25"/>
      <c r="F46" s="25"/>
      <c r="G46" s="25"/>
      <c r="H46" s="25"/>
      <c r="I46" s="25"/>
      <c r="J46" s="25"/>
      <c r="K46" s="25"/>
      <c r="L46" s="25"/>
      <c r="M46" s="25"/>
      <c r="N46" s="25"/>
      <c r="O46" s="24"/>
      <c r="P46" s="24"/>
      <c r="Q46" s="24"/>
      <c r="R46" s="24"/>
    </row>
    <row r="47" spans="3:18" ht="16" customHeight="1" x14ac:dyDescent="0.35">
      <c r="C47" s="24"/>
      <c r="D47" s="24"/>
      <c r="E47" s="24"/>
      <c r="F47" s="24"/>
      <c r="G47" s="24"/>
      <c r="H47" s="24"/>
      <c r="I47" s="24"/>
      <c r="J47" s="24"/>
      <c r="K47" s="24"/>
      <c r="L47" s="24"/>
      <c r="M47" s="24"/>
      <c r="N47" s="24"/>
      <c r="O47" s="24"/>
      <c r="P47" s="24"/>
      <c r="Q47" s="24"/>
      <c r="R47" s="24"/>
    </row>
    <row r="48" spans="3:18" ht="16" customHeight="1" x14ac:dyDescent="0.35">
      <c r="C48" s="24"/>
      <c r="D48" s="24"/>
      <c r="E48" s="24"/>
      <c r="F48" s="24"/>
      <c r="G48" s="24"/>
      <c r="H48" s="24"/>
      <c r="I48" s="24"/>
      <c r="J48" s="24"/>
      <c r="K48" s="24"/>
      <c r="L48" s="24"/>
      <c r="M48" s="24"/>
      <c r="N48" s="24"/>
      <c r="O48" s="24"/>
      <c r="P48" s="24"/>
      <c r="Q48" s="24"/>
      <c r="R48" s="24"/>
    </row>
    <row r="49" spans="3:18" ht="16" customHeight="1" x14ac:dyDescent="0.35">
      <c r="C49" s="24"/>
      <c r="D49" s="24"/>
      <c r="E49" s="24"/>
      <c r="F49" s="24"/>
      <c r="G49" s="24"/>
      <c r="H49" s="24"/>
      <c r="I49" s="24"/>
      <c r="J49" s="24"/>
      <c r="K49" s="24"/>
      <c r="L49" s="24"/>
      <c r="M49" s="24"/>
      <c r="N49" s="24"/>
      <c r="O49" s="24"/>
      <c r="P49" s="24"/>
      <c r="Q49" s="24"/>
      <c r="R49" s="24"/>
    </row>
    <row r="50" spans="3:18" ht="16" customHeight="1" x14ac:dyDescent="0.35">
      <c r="C50" s="24"/>
      <c r="D50" s="24"/>
      <c r="E50" s="24"/>
      <c r="F50" s="24"/>
      <c r="G50" s="24"/>
      <c r="H50" s="24"/>
      <c r="I50" s="24"/>
      <c r="J50" s="24"/>
      <c r="K50" s="24"/>
      <c r="L50" s="24"/>
      <c r="M50" s="24"/>
      <c r="N50" s="24"/>
      <c r="O50" s="24"/>
      <c r="P50" s="24"/>
      <c r="Q50" s="24"/>
      <c r="R50" s="24"/>
    </row>
    <row r="51" spans="3:18" ht="16" customHeight="1" x14ac:dyDescent="0.35">
      <c r="C51" s="24"/>
      <c r="D51" s="24"/>
      <c r="E51" s="24"/>
      <c r="F51" s="24"/>
      <c r="G51" s="24"/>
      <c r="H51" s="24"/>
      <c r="I51" s="24"/>
      <c r="J51" s="24"/>
      <c r="K51" s="24"/>
      <c r="L51" s="24"/>
      <c r="M51" s="24"/>
      <c r="N51" s="24"/>
      <c r="O51" s="24"/>
      <c r="P51" s="24"/>
      <c r="Q51" s="24"/>
      <c r="R51" s="24"/>
    </row>
    <row r="52" spans="3:18" ht="16" customHeight="1" x14ac:dyDescent="0.35">
      <c r="C52" s="24"/>
      <c r="D52" s="24"/>
      <c r="E52" s="24"/>
      <c r="F52" s="24"/>
      <c r="G52" s="24"/>
      <c r="H52" s="24"/>
      <c r="I52" s="24"/>
      <c r="J52" s="24"/>
      <c r="K52" s="24"/>
      <c r="L52" s="24"/>
      <c r="M52" s="24"/>
      <c r="N52" s="24"/>
      <c r="O52" s="24"/>
      <c r="P52" s="24"/>
      <c r="Q52" s="24"/>
      <c r="R52" s="24"/>
    </row>
    <row r="53" spans="3:18" ht="16" customHeight="1" x14ac:dyDescent="0.35">
      <c r="C53" s="24"/>
      <c r="D53" s="24"/>
      <c r="E53" s="24"/>
      <c r="F53" s="24"/>
      <c r="G53" s="24"/>
      <c r="H53" s="24"/>
      <c r="I53" s="24"/>
      <c r="J53" s="24"/>
      <c r="K53" s="24"/>
      <c r="L53" s="24"/>
      <c r="M53" s="24"/>
      <c r="N53" s="24"/>
      <c r="O53" s="24"/>
      <c r="P53" s="24"/>
      <c r="Q53" s="24"/>
      <c r="R53" s="24"/>
    </row>
    <row r="54" spans="3:18" ht="16" customHeight="1" x14ac:dyDescent="0.35">
      <c r="C54" s="24"/>
      <c r="D54" s="24"/>
      <c r="E54" s="24"/>
      <c r="F54" s="24"/>
      <c r="G54" s="24"/>
      <c r="H54" s="24"/>
      <c r="I54" s="24"/>
      <c r="J54" s="24"/>
      <c r="K54" s="24"/>
      <c r="L54" s="24"/>
      <c r="M54" s="24"/>
      <c r="N54" s="24"/>
      <c r="O54" s="24"/>
      <c r="P54" s="24"/>
      <c r="Q54" s="24"/>
      <c r="R54" s="24"/>
    </row>
    <row r="55" spans="3:18" ht="16" customHeight="1" x14ac:dyDescent="0.35">
      <c r="C55" s="24"/>
      <c r="D55" s="24"/>
      <c r="E55" s="24"/>
      <c r="F55" s="24"/>
      <c r="G55" s="24"/>
      <c r="H55" s="24"/>
      <c r="I55" s="24"/>
      <c r="J55" s="24"/>
      <c r="K55" s="24"/>
      <c r="L55" s="24"/>
      <c r="M55" s="24"/>
      <c r="N55" s="24"/>
      <c r="O55" s="24"/>
      <c r="P55" s="24"/>
      <c r="Q55" s="24"/>
      <c r="R55" s="24"/>
    </row>
    <row r="56" spans="3:18" ht="16" customHeight="1" x14ac:dyDescent="0.35">
      <c r="C56" s="24"/>
      <c r="D56" s="24"/>
      <c r="E56" s="24"/>
      <c r="F56" s="24"/>
      <c r="G56" s="24"/>
      <c r="H56" s="24"/>
      <c r="I56" s="24"/>
      <c r="J56" s="24"/>
      <c r="K56" s="24"/>
      <c r="L56" s="24"/>
      <c r="M56" s="24"/>
      <c r="N56" s="24"/>
      <c r="O56" s="24"/>
      <c r="P56" s="24"/>
      <c r="Q56" s="24"/>
      <c r="R56" s="24"/>
    </row>
    <row r="57" spans="3:18" ht="16" customHeight="1" x14ac:dyDescent="0.35">
      <c r="C57" s="24"/>
      <c r="D57" s="24"/>
      <c r="E57" s="24"/>
      <c r="F57" s="24"/>
      <c r="G57" s="24"/>
      <c r="H57" s="24"/>
      <c r="I57" s="24"/>
      <c r="J57" s="24"/>
      <c r="K57" s="24"/>
      <c r="L57" s="24"/>
      <c r="M57" s="24"/>
      <c r="N57" s="24"/>
      <c r="O57" s="24"/>
      <c r="P57" s="24"/>
      <c r="Q57" s="24"/>
      <c r="R57" s="24"/>
    </row>
    <row r="58" spans="3:18" ht="16" customHeight="1" x14ac:dyDescent="0.35">
      <c r="C58" s="24"/>
      <c r="D58" s="24"/>
      <c r="E58" s="24"/>
      <c r="F58" s="24"/>
      <c r="G58" s="24"/>
      <c r="H58" s="24"/>
      <c r="I58" s="24"/>
      <c r="J58" s="24"/>
      <c r="K58" s="24"/>
      <c r="L58" s="24"/>
      <c r="M58" s="24"/>
      <c r="N58" s="24"/>
      <c r="O58" s="24"/>
      <c r="P58" s="24"/>
      <c r="Q58" s="24"/>
      <c r="R58" s="24"/>
    </row>
    <row r="59" spans="3:18" ht="16" customHeight="1" x14ac:dyDescent="0.35">
      <c r="C59" s="24"/>
      <c r="D59" s="24"/>
      <c r="E59" s="24"/>
      <c r="F59" s="24"/>
      <c r="G59" s="24"/>
      <c r="H59" s="24"/>
      <c r="I59" s="24"/>
      <c r="J59" s="24"/>
      <c r="K59" s="24"/>
      <c r="L59" s="24"/>
      <c r="M59" s="24"/>
      <c r="N59" s="24"/>
      <c r="O59" s="24"/>
      <c r="P59" s="24"/>
      <c r="Q59" s="24"/>
      <c r="R59" s="24"/>
    </row>
    <row r="60" spans="3:18" ht="16" customHeight="1" x14ac:dyDescent="0.35">
      <c r="C60" s="24"/>
      <c r="D60" s="24"/>
      <c r="E60" s="24"/>
      <c r="F60" s="24"/>
      <c r="G60" s="24"/>
      <c r="H60" s="24"/>
      <c r="I60" s="24"/>
      <c r="J60" s="24"/>
      <c r="K60" s="24"/>
      <c r="L60" s="24"/>
      <c r="M60" s="24"/>
      <c r="N60" s="24"/>
      <c r="O60" s="24"/>
      <c r="P60" s="24"/>
      <c r="Q60" s="24"/>
      <c r="R60" s="24"/>
    </row>
    <row r="61" spans="3:18" ht="16" customHeight="1" x14ac:dyDescent="0.35">
      <c r="C61" s="24"/>
      <c r="D61" s="24"/>
      <c r="E61" s="24"/>
      <c r="F61" s="24"/>
      <c r="G61" s="24"/>
      <c r="H61" s="24"/>
      <c r="I61" s="24"/>
      <c r="J61" s="24"/>
      <c r="K61" s="24"/>
      <c r="L61" s="24"/>
      <c r="M61" s="24"/>
      <c r="N61" s="24"/>
      <c r="O61" s="24"/>
      <c r="P61" s="24"/>
      <c r="Q61" s="24"/>
      <c r="R61" s="24"/>
    </row>
    <row r="62" spans="3:18" ht="16" customHeight="1" x14ac:dyDescent="0.35">
      <c r="C62" s="24"/>
      <c r="D62" s="24"/>
      <c r="E62" s="24"/>
      <c r="F62" s="24"/>
      <c r="G62" s="24"/>
      <c r="H62" s="24"/>
      <c r="I62" s="24"/>
      <c r="J62" s="24"/>
      <c r="K62" s="24"/>
      <c r="L62" s="24"/>
      <c r="M62" s="24"/>
      <c r="N62" s="24"/>
      <c r="O62" s="24"/>
      <c r="P62" s="24"/>
      <c r="Q62" s="24"/>
      <c r="R62" s="24"/>
    </row>
    <row r="63" spans="3:18" ht="16" customHeight="1" x14ac:dyDescent="0.35">
      <c r="C63" s="24"/>
      <c r="D63" s="24"/>
      <c r="E63" s="24"/>
      <c r="F63" s="24"/>
      <c r="G63" s="24"/>
      <c r="H63" s="24"/>
      <c r="I63" s="24"/>
      <c r="J63" s="24"/>
      <c r="K63" s="24"/>
      <c r="L63" s="24"/>
      <c r="M63" s="24"/>
      <c r="N63" s="24"/>
      <c r="O63" s="24"/>
      <c r="P63" s="24"/>
      <c r="Q63" s="24"/>
      <c r="R63" s="24"/>
    </row>
    <row r="64" spans="3:18" ht="16" customHeight="1" x14ac:dyDescent="0.35">
      <c r="C64" s="24"/>
      <c r="D64" s="24"/>
      <c r="E64" s="24"/>
      <c r="F64" s="24"/>
      <c r="G64" s="24"/>
      <c r="H64" s="24"/>
      <c r="I64" s="24"/>
      <c r="J64" s="24"/>
      <c r="K64" s="24"/>
      <c r="L64" s="24"/>
      <c r="M64" s="24"/>
      <c r="N64" s="24"/>
      <c r="O64" s="24"/>
      <c r="P64" s="24"/>
      <c r="Q64" s="24"/>
      <c r="R64" s="24"/>
    </row>
    <row r="65" spans="3:18" ht="16" customHeight="1" x14ac:dyDescent="0.35">
      <c r="C65" s="24"/>
      <c r="D65" s="24"/>
      <c r="E65" s="24"/>
      <c r="F65" s="24"/>
      <c r="G65" s="24"/>
      <c r="H65" s="24"/>
      <c r="I65" s="24"/>
      <c r="J65" s="24"/>
      <c r="K65" s="24"/>
      <c r="L65" s="24"/>
      <c r="M65" s="24"/>
      <c r="N65" s="24"/>
      <c r="O65" s="24"/>
      <c r="P65" s="24"/>
      <c r="Q65" s="24"/>
      <c r="R65" s="24"/>
    </row>
    <row r="66" spans="3:18" ht="16" customHeight="1" x14ac:dyDescent="0.35">
      <c r="C66" s="24"/>
      <c r="D66" s="24"/>
      <c r="E66" s="24"/>
      <c r="F66" s="24"/>
      <c r="G66" s="24"/>
      <c r="H66" s="24"/>
      <c r="I66" s="24"/>
      <c r="J66" s="24"/>
      <c r="K66" s="24"/>
      <c r="L66" s="24"/>
      <c r="M66" s="24"/>
      <c r="N66" s="24"/>
      <c r="O66" s="24"/>
      <c r="P66" s="24"/>
      <c r="Q66" s="24"/>
      <c r="R66" s="24"/>
    </row>
    <row r="67" spans="3:18" ht="16" customHeight="1" x14ac:dyDescent="0.35">
      <c r="C67" s="24"/>
      <c r="D67" s="24"/>
      <c r="E67" s="24"/>
      <c r="F67" s="24"/>
      <c r="G67" s="24"/>
      <c r="H67" s="24"/>
      <c r="I67" s="24"/>
      <c r="J67" s="24"/>
      <c r="K67" s="24"/>
      <c r="L67" s="24"/>
      <c r="M67" s="24"/>
      <c r="N67" s="24"/>
      <c r="O67" s="24"/>
      <c r="P67" s="24"/>
      <c r="Q67" s="24"/>
      <c r="R67" s="24"/>
    </row>
    <row r="68" spans="3:18" ht="16" customHeight="1" x14ac:dyDescent="0.35">
      <c r="C68" s="24"/>
      <c r="D68" s="24"/>
      <c r="E68" s="24"/>
      <c r="F68" s="24"/>
      <c r="G68" s="24"/>
      <c r="H68" s="24"/>
      <c r="I68" s="24"/>
      <c r="J68" s="24"/>
      <c r="K68" s="24"/>
      <c r="L68" s="24"/>
      <c r="M68" s="24"/>
      <c r="N68" s="24"/>
      <c r="O68" s="24"/>
      <c r="P68" s="24"/>
      <c r="Q68" s="24"/>
      <c r="R68" s="24"/>
    </row>
    <row r="69" spans="3:18" ht="16" customHeight="1" x14ac:dyDescent="0.35">
      <c r="C69" s="24"/>
      <c r="D69" s="24"/>
      <c r="E69" s="24"/>
      <c r="F69" s="24"/>
      <c r="G69" s="24"/>
      <c r="H69" s="24"/>
      <c r="I69" s="24"/>
      <c r="J69" s="24"/>
      <c r="K69" s="24"/>
      <c r="L69" s="24"/>
      <c r="M69" s="24"/>
      <c r="N69" s="24"/>
      <c r="O69" s="24"/>
      <c r="P69" s="24"/>
      <c r="Q69" s="24"/>
      <c r="R69" s="24"/>
    </row>
    <row r="70" spans="3:18" ht="16" customHeight="1" x14ac:dyDescent="0.35">
      <c r="C70" s="24"/>
      <c r="D70" s="24"/>
      <c r="E70" s="24"/>
      <c r="F70" s="24"/>
      <c r="G70" s="24"/>
      <c r="H70" s="24"/>
      <c r="I70" s="24"/>
      <c r="J70" s="24"/>
      <c r="K70" s="24"/>
      <c r="L70" s="24"/>
      <c r="M70" s="24"/>
      <c r="N70" s="24"/>
      <c r="O70" s="24"/>
      <c r="P70" s="24"/>
      <c r="Q70" s="24"/>
      <c r="R70" s="24"/>
    </row>
    <row r="71" spans="3:18" ht="16" customHeight="1" x14ac:dyDescent="0.35">
      <c r="C71" s="24"/>
      <c r="D71" s="24"/>
      <c r="E71" s="24"/>
      <c r="F71" s="24"/>
      <c r="G71" s="24"/>
      <c r="H71" s="24"/>
      <c r="I71" s="24"/>
      <c r="J71" s="24"/>
      <c r="K71" s="24"/>
      <c r="L71" s="24"/>
      <c r="M71" s="24"/>
      <c r="N71" s="24"/>
      <c r="O71" s="24"/>
      <c r="P71" s="24"/>
      <c r="Q71" s="24"/>
      <c r="R71" s="24"/>
    </row>
    <row r="72" spans="3:18" ht="16" customHeight="1" x14ac:dyDescent="0.35">
      <c r="C72" s="24"/>
      <c r="D72" s="24"/>
      <c r="E72" s="24"/>
      <c r="F72" s="24"/>
      <c r="G72" s="24"/>
      <c r="H72" s="24"/>
      <c r="I72" s="24"/>
      <c r="J72" s="24"/>
      <c r="K72" s="24"/>
      <c r="L72" s="24"/>
      <c r="M72" s="24"/>
      <c r="N72" s="24"/>
      <c r="O72" s="24"/>
      <c r="P72" s="24"/>
      <c r="Q72" s="24"/>
      <c r="R72" s="24"/>
    </row>
    <row r="73" spans="3:18" ht="16" customHeight="1" x14ac:dyDescent="0.35">
      <c r="C73" s="24"/>
      <c r="D73" s="24"/>
      <c r="E73" s="24"/>
      <c r="F73" s="24"/>
      <c r="G73" s="24"/>
      <c r="H73" s="24"/>
      <c r="I73" s="24"/>
      <c r="J73" s="24"/>
      <c r="K73" s="24"/>
      <c r="L73" s="24"/>
      <c r="M73" s="24"/>
      <c r="N73" s="24"/>
      <c r="O73" s="24"/>
      <c r="P73" s="24"/>
      <c r="Q73" s="24"/>
      <c r="R73" s="24"/>
    </row>
    <row r="74" spans="3:18" ht="16" customHeight="1" x14ac:dyDescent="0.35">
      <c r="C74" s="24"/>
      <c r="D74" s="24"/>
      <c r="E74" s="24"/>
      <c r="F74" s="24"/>
      <c r="G74" s="24"/>
      <c r="H74" s="24"/>
      <c r="I74" s="24"/>
      <c r="J74" s="24"/>
      <c r="K74" s="24"/>
      <c r="L74" s="24"/>
      <c r="M74" s="24"/>
      <c r="N74" s="24"/>
      <c r="O74" s="24"/>
      <c r="P74" s="24"/>
      <c r="Q74" s="24"/>
      <c r="R74" s="24"/>
    </row>
    <row r="75" spans="3:18" ht="16" customHeight="1" x14ac:dyDescent="0.35">
      <c r="C75" s="24"/>
      <c r="D75" s="24"/>
      <c r="E75" s="24"/>
      <c r="F75" s="24"/>
      <c r="G75" s="24"/>
      <c r="H75" s="24"/>
      <c r="I75" s="24"/>
      <c r="J75" s="24"/>
      <c r="K75" s="24"/>
      <c r="L75" s="24"/>
      <c r="M75" s="24"/>
      <c r="N75" s="24"/>
      <c r="O75" s="24"/>
      <c r="P75" s="24"/>
      <c r="Q75" s="24"/>
      <c r="R75" s="24"/>
    </row>
    <row r="76" spans="3:18" ht="16" customHeight="1" x14ac:dyDescent="0.35">
      <c r="C76" s="24"/>
      <c r="D76" s="24"/>
      <c r="E76" s="24"/>
      <c r="F76" s="24"/>
      <c r="G76" s="24"/>
      <c r="H76" s="24"/>
      <c r="I76" s="24"/>
      <c r="J76" s="24"/>
      <c r="K76" s="24"/>
      <c r="L76" s="24"/>
      <c r="M76" s="24"/>
      <c r="N76" s="24"/>
      <c r="O76" s="24"/>
      <c r="P76" s="24"/>
      <c r="Q76" s="24"/>
      <c r="R76" s="24"/>
    </row>
    <row r="77" spans="3:18" ht="16" customHeight="1" x14ac:dyDescent="0.35">
      <c r="C77" s="24"/>
      <c r="D77" s="24"/>
      <c r="E77" s="24"/>
      <c r="F77" s="24"/>
      <c r="G77" s="24"/>
      <c r="H77" s="24"/>
      <c r="I77" s="24"/>
      <c r="J77" s="24"/>
      <c r="K77" s="24"/>
      <c r="L77" s="24"/>
      <c r="M77" s="24"/>
      <c r="N77" s="24"/>
      <c r="O77" s="24"/>
      <c r="P77" s="24"/>
      <c r="Q77" s="24"/>
      <c r="R77" s="24"/>
    </row>
    <row r="78" spans="3:18" ht="16" customHeight="1" x14ac:dyDescent="0.35">
      <c r="C78" s="24"/>
      <c r="D78" s="24"/>
      <c r="E78" s="24"/>
      <c r="F78" s="24"/>
      <c r="G78" s="24"/>
      <c r="H78" s="24"/>
      <c r="I78" s="24"/>
      <c r="J78" s="24"/>
      <c r="K78" s="24"/>
      <c r="L78" s="24"/>
      <c r="M78" s="24"/>
      <c r="N78" s="24"/>
      <c r="O78" s="24"/>
      <c r="P78" s="24"/>
      <c r="Q78" s="24"/>
      <c r="R78" s="24"/>
    </row>
    <row r="79" spans="3:18" ht="16" customHeight="1" x14ac:dyDescent="0.35">
      <c r="C79" s="24"/>
      <c r="D79" s="24"/>
      <c r="E79" s="24"/>
      <c r="F79" s="24"/>
      <c r="G79" s="24"/>
      <c r="H79" s="24"/>
      <c r="I79" s="24"/>
      <c r="J79" s="24"/>
      <c r="K79" s="24"/>
      <c r="L79" s="24"/>
      <c r="M79" s="24"/>
      <c r="N79" s="24"/>
      <c r="O79" s="24"/>
      <c r="P79" s="24"/>
      <c r="Q79" s="24"/>
      <c r="R79" s="24"/>
    </row>
    <row r="80" spans="3:18" ht="16" customHeight="1" x14ac:dyDescent="0.35">
      <c r="C80" s="24"/>
      <c r="D80" s="24"/>
      <c r="E80" s="24"/>
      <c r="F80" s="24"/>
      <c r="G80" s="24"/>
      <c r="H80" s="24"/>
      <c r="I80" s="24"/>
      <c r="J80" s="24"/>
      <c r="K80" s="24"/>
      <c r="L80" s="24"/>
      <c r="M80" s="24"/>
      <c r="N80" s="24"/>
      <c r="O80" s="24"/>
      <c r="P80" s="24"/>
      <c r="Q80" s="24"/>
      <c r="R80" s="24"/>
    </row>
    <row r="81" spans="3:18" ht="16" customHeight="1" x14ac:dyDescent="0.35">
      <c r="C81" s="24"/>
      <c r="D81" s="24"/>
      <c r="E81" s="24"/>
      <c r="F81" s="24"/>
      <c r="G81" s="24"/>
      <c r="H81" s="24"/>
      <c r="I81" s="24"/>
      <c r="J81" s="24"/>
      <c r="K81" s="24"/>
      <c r="L81" s="24"/>
      <c r="M81" s="24"/>
      <c r="N81" s="24"/>
      <c r="O81" s="24"/>
      <c r="P81" s="24"/>
      <c r="Q81" s="24"/>
      <c r="R81" s="24"/>
    </row>
    <row r="82" spans="3:18" ht="16" customHeight="1" x14ac:dyDescent="0.35">
      <c r="C82" s="24"/>
      <c r="D82" s="24"/>
      <c r="E82" s="24"/>
      <c r="F82" s="24"/>
      <c r="G82" s="24"/>
      <c r="H82" s="24"/>
      <c r="I82" s="24"/>
      <c r="J82" s="24"/>
      <c r="K82" s="24"/>
      <c r="L82" s="24"/>
      <c r="M82" s="24"/>
      <c r="N82" s="24"/>
      <c r="O82" s="24"/>
      <c r="P82" s="24"/>
      <c r="Q82" s="24"/>
      <c r="R82" s="24"/>
    </row>
    <row r="83" spans="3:18" ht="16" customHeight="1" x14ac:dyDescent="0.35">
      <c r="C83" s="24"/>
      <c r="D83" s="24"/>
      <c r="E83" s="24"/>
      <c r="F83" s="24"/>
      <c r="G83" s="24"/>
      <c r="H83" s="24"/>
      <c r="I83" s="24"/>
      <c r="J83" s="24"/>
      <c r="K83" s="24"/>
      <c r="L83" s="24"/>
      <c r="M83" s="24"/>
      <c r="N83" s="24"/>
      <c r="O83" s="24"/>
      <c r="P83" s="24"/>
      <c r="Q83" s="24"/>
      <c r="R83" s="24"/>
    </row>
  </sheetData>
  <sheetProtection algorithmName="SHA-512" hashValue="1nuYkvePN1ISnrLssVocamMS2xUOjm8r7mxth8Nqbz13mdVzBXv3+UAVg8RfHI7nmmNX/FQLUXGUnXOb0HSBtw==" saltValue="VYcskhmyhxvTtfitrwn5zQ==" spinCount="100000" sheet="1" objects="1" scenarios="1" selectLockedCells="1" selectUnlockedCells="1"/>
  <customSheetViews>
    <customSheetView guid="{8D88DD34-EDCF-2545-92E6-3B4294438499}" scale="90" showGridLines="0" topLeftCell="B28">
      <selection activeCell="B30" sqref="B30"/>
      <pageMargins left="0" right="0" top="0" bottom="0" header="0" footer="0"/>
    </customSheetView>
  </customSheetViews>
  <mergeCells count="3">
    <mergeCell ref="C7:K8"/>
    <mergeCell ref="C9:P10"/>
    <mergeCell ref="C12:R44"/>
  </mergeCells>
  <pageMargins left="0.7" right="0.7" top="0.75" bottom="0.75" header="0.3" footer="0.3"/>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3786D8-7A75-DE48-B8D8-C49FA6F40DEE}">
  <sheetPr codeName="Planilha32"/>
  <dimension ref="A1:AF97"/>
  <sheetViews>
    <sheetView showGridLines="0" showRowColHeaders="0" zoomScaleNormal="100" workbookViewId="0">
      <selection activeCell="C62" sqref="C62:L75"/>
      <extLst>
        <ext xmlns:xlsdti="http://schemas.microsoft.com/office/spreadsheetml/2023/showDataTypeIcons" uri="{77bfe23e-c014-4d31-8a63-9c772dbf06b6}">
          <xlsdti:showDataTypeIcons visible="0"/>
        </ext>
      </extLst>
    </sheetView>
  </sheetViews>
  <sheetFormatPr defaultColWidth="10.83203125" defaultRowHeight="15.5" x14ac:dyDescent="0.35"/>
  <cols>
    <col min="1" max="2" width="10.83203125" style="8"/>
    <col min="3" max="18" width="10.83203125" style="9"/>
    <col min="19" max="32" width="10.83203125" style="8"/>
    <col min="33" max="16384" width="10.83203125" style="9"/>
  </cols>
  <sheetData>
    <row r="1" spans="3:18" x14ac:dyDescent="0.35">
      <c r="C1" s="8"/>
      <c r="D1" s="8"/>
      <c r="E1" s="8"/>
      <c r="F1" s="8"/>
      <c r="G1" s="8"/>
      <c r="H1" s="8"/>
      <c r="I1" s="8"/>
      <c r="J1" s="8"/>
      <c r="K1" s="8"/>
      <c r="L1" s="8"/>
      <c r="M1" s="8"/>
      <c r="N1" s="8"/>
      <c r="O1" s="8"/>
      <c r="P1" s="8"/>
      <c r="Q1" s="8"/>
      <c r="R1" s="8"/>
    </row>
    <row r="2" spans="3:18" x14ac:dyDescent="0.35">
      <c r="C2" s="8"/>
      <c r="D2" s="8"/>
      <c r="E2" s="8"/>
      <c r="F2" s="8"/>
      <c r="G2" s="8"/>
      <c r="H2" s="8"/>
      <c r="I2" s="8"/>
      <c r="J2" s="8"/>
      <c r="K2" s="8"/>
      <c r="L2" s="8"/>
      <c r="M2" s="8"/>
      <c r="N2" s="8"/>
      <c r="O2" s="8"/>
      <c r="P2" s="8"/>
      <c r="Q2" s="8"/>
      <c r="R2" s="8"/>
    </row>
    <row r="3" spans="3:18" x14ac:dyDescent="0.35">
      <c r="C3" s="8"/>
      <c r="D3" s="8"/>
      <c r="E3" s="8"/>
      <c r="F3" s="8"/>
      <c r="G3" s="8"/>
      <c r="H3" s="8"/>
      <c r="I3" s="8"/>
      <c r="J3" s="8"/>
      <c r="K3" s="8"/>
      <c r="L3" s="8"/>
      <c r="M3" s="8"/>
      <c r="N3" s="8"/>
      <c r="O3" s="8"/>
      <c r="P3" s="8"/>
      <c r="Q3" s="8"/>
      <c r="R3" s="8"/>
    </row>
    <row r="4" spans="3:18" x14ac:dyDescent="0.35">
      <c r="C4" s="8"/>
      <c r="D4" s="8"/>
      <c r="E4" s="8"/>
      <c r="F4" s="8"/>
      <c r="G4" s="8"/>
      <c r="H4" s="8"/>
      <c r="I4" s="8"/>
      <c r="J4" s="8"/>
      <c r="K4" s="8"/>
      <c r="L4" s="8"/>
      <c r="M4" s="8"/>
      <c r="N4" s="8"/>
      <c r="O4" s="8"/>
      <c r="P4" s="8"/>
      <c r="Q4" s="8"/>
      <c r="R4" s="8"/>
    </row>
    <row r="5" spans="3:18" x14ac:dyDescent="0.35">
      <c r="C5" s="8"/>
      <c r="D5" s="8"/>
      <c r="E5" s="8"/>
      <c r="F5" s="8"/>
      <c r="G5" s="8"/>
      <c r="H5" s="8"/>
      <c r="I5" s="8"/>
      <c r="J5" s="8"/>
      <c r="K5" s="8"/>
      <c r="L5" s="8"/>
      <c r="M5" s="8"/>
      <c r="N5" s="8"/>
      <c r="O5" s="8"/>
      <c r="P5" s="8"/>
      <c r="Q5" s="8"/>
      <c r="R5" s="8"/>
    </row>
    <row r="6" spans="3:18" x14ac:dyDescent="0.35">
      <c r="C6" s="8"/>
      <c r="D6" s="8"/>
      <c r="E6" s="8"/>
      <c r="F6" s="8"/>
      <c r="G6" s="8"/>
      <c r="H6" s="8"/>
      <c r="I6" s="8"/>
      <c r="J6" s="8"/>
      <c r="K6" s="8"/>
      <c r="L6" s="8"/>
      <c r="M6" s="8"/>
      <c r="N6" s="8"/>
      <c r="O6" s="8"/>
      <c r="P6" s="8"/>
      <c r="Q6" s="8"/>
      <c r="R6" s="8"/>
    </row>
    <row r="7" spans="3:18" x14ac:dyDescent="0.35">
      <c r="C7" s="463" t="s">
        <v>524</v>
      </c>
      <c r="D7" s="463"/>
      <c r="E7" s="463"/>
      <c r="F7" s="463"/>
      <c r="G7" s="463"/>
      <c r="H7" s="463"/>
      <c r="I7" s="463"/>
      <c r="J7" s="463"/>
      <c r="K7" s="463"/>
      <c r="L7" s="7"/>
      <c r="M7" s="7"/>
      <c r="N7" s="7"/>
      <c r="O7" s="7"/>
      <c r="P7" s="7"/>
      <c r="Q7" s="7"/>
      <c r="R7" s="7"/>
    </row>
    <row r="8" spans="3:18" x14ac:dyDescent="0.35">
      <c r="C8" s="463"/>
      <c r="D8" s="463"/>
      <c r="E8" s="463"/>
      <c r="F8" s="463"/>
      <c r="G8" s="463"/>
      <c r="H8" s="463"/>
      <c r="I8" s="463"/>
      <c r="J8" s="463"/>
      <c r="K8" s="463"/>
      <c r="L8" s="7"/>
      <c r="M8" s="7"/>
      <c r="N8" s="7"/>
      <c r="O8" s="7"/>
      <c r="P8" s="7"/>
      <c r="Q8" s="7"/>
      <c r="R8" s="7"/>
    </row>
    <row r="9" spans="3:18" ht="16" customHeight="1" x14ac:dyDescent="0.35">
      <c r="C9" s="224" t="s">
        <v>147</v>
      </c>
      <c r="D9" s="224"/>
      <c r="E9" s="224"/>
      <c r="F9" s="224"/>
      <c r="G9" s="224"/>
      <c r="H9" s="224"/>
      <c r="I9" s="224"/>
      <c r="J9" s="224"/>
      <c r="K9" s="224"/>
      <c r="L9" s="224"/>
      <c r="M9" s="224"/>
      <c r="N9" s="224"/>
      <c r="O9" s="224"/>
      <c r="P9" s="224"/>
      <c r="Q9" s="7"/>
      <c r="R9" s="7"/>
    </row>
    <row r="10" spans="3:18" ht="16" customHeight="1" x14ac:dyDescent="0.35">
      <c r="C10" s="224"/>
      <c r="D10" s="224"/>
      <c r="E10" s="224"/>
      <c r="F10" s="224"/>
      <c r="G10" s="224"/>
      <c r="H10" s="224"/>
      <c r="I10" s="224"/>
      <c r="J10" s="224"/>
      <c r="K10" s="224"/>
      <c r="L10" s="224"/>
      <c r="M10" s="224"/>
      <c r="N10" s="224"/>
      <c r="O10" s="224"/>
      <c r="P10" s="224"/>
      <c r="Q10" s="7"/>
      <c r="R10" s="7"/>
    </row>
    <row r="11" spans="3:18" ht="16.5" x14ac:dyDescent="0.35">
      <c r="C11" s="12"/>
      <c r="D11" s="13"/>
      <c r="E11" s="13"/>
      <c r="F11" s="13"/>
      <c r="G11" s="14"/>
      <c r="H11" s="14"/>
      <c r="I11" s="14"/>
      <c r="J11" s="14"/>
      <c r="K11" s="14"/>
      <c r="L11" s="14"/>
      <c r="M11" s="14"/>
      <c r="N11" s="14"/>
      <c r="O11" s="14"/>
      <c r="P11" s="14"/>
      <c r="Q11" s="14"/>
      <c r="R11" s="15"/>
    </row>
    <row r="12" spans="3:18" ht="16" customHeight="1" x14ac:dyDescent="0.35">
      <c r="C12" s="542" t="s">
        <v>525</v>
      </c>
      <c r="D12" s="542"/>
      <c r="E12" s="542"/>
      <c r="F12" s="542"/>
      <c r="G12" s="542"/>
      <c r="H12" s="542"/>
      <c r="I12" s="542"/>
      <c r="J12" s="542"/>
      <c r="K12" s="542"/>
      <c r="L12" s="542"/>
      <c r="M12" s="542"/>
      <c r="N12" s="542"/>
      <c r="O12" s="542"/>
      <c r="P12" s="542"/>
      <c r="Q12" s="542"/>
      <c r="R12" s="542"/>
    </row>
    <row r="13" spans="3:18" ht="16" customHeight="1" x14ac:dyDescent="0.35">
      <c r="C13" s="542"/>
      <c r="D13" s="542"/>
      <c r="E13" s="542"/>
      <c r="F13" s="542"/>
      <c r="G13" s="542"/>
      <c r="H13" s="542"/>
      <c r="I13" s="542"/>
      <c r="J13" s="542"/>
      <c r="K13" s="542"/>
      <c r="L13" s="542"/>
      <c r="M13" s="542"/>
      <c r="N13" s="542"/>
      <c r="O13" s="542"/>
      <c r="P13" s="542"/>
      <c r="Q13" s="542"/>
      <c r="R13" s="542"/>
    </row>
    <row r="14" spans="3:18" ht="16" customHeight="1" x14ac:dyDescent="0.35">
      <c r="C14" s="542"/>
      <c r="D14" s="542"/>
      <c r="E14" s="542"/>
      <c r="F14" s="542"/>
      <c r="G14" s="542"/>
      <c r="H14" s="542"/>
      <c r="I14" s="542"/>
      <c r="J14" s="542"/>
      <c r="K14" s="542"/>
      <c r="L14" s="542"/>
      <c r="M14" s="542"/>
      <c r="N14" s="542"/>
      <c r="O14" s="542"/>
      <c r="P14" s="542"/>
      <c r="Q14" s="542"/>
      <c r="R14" s="542"/>
    </row>
    <row r="15" spans="3:18" ht="16" customHeight="1" x14ac:dyDescent="0.35">
      <c r="C15" s="542"/>
      <c r="D15" s="542"/>
      <c r="E15" s="542"/>
      <c r="F15" s="542"/>
      <c r="G15" s="542"/>
      <c r="H15" s="542"/>
      <c r="I15" s="542"/>
      <c r="J15" s="542"/>
      <c r="K15" s="542"/>
      <c r="L15" s="542"/>
      <c r="M15" s="542"/>
      <c r="N15" s="542"/>
      <c r="O15" s="542"/>
      <c r="P15" s="542"/>
      <c r="Q15" s="542"/>
      <c r="R15" s="542"/>
    </row>
    <row r="16" spans="3:18" ht="16" customHeight="1" x14ac:dyDescent="0.35">
      <c r="C16" s="542"/>
      <c r="D16" s="542"/>
      <c r="E16" s="542"/>
      <c r="F16" s="542"/>
      <c r="G16" s="542"/>
      <c r="H16" s="542"/>
      <c r="I16" s="542"/>
      <c r="J16" s="542"/>
      <c r="K16" s="542"/>
      <c r="L16" s="542"/>
      <c r="M16" s="542"/>
      <c r="N16" s="542"/>
      <c r="O16" s="542"/>
      <c r="P16" s="542"/>
      <c r="Q16" s="542"/>
      <c r="R16" s="542"/>
    </row>
    <row r="17" spans="3:18" ht="16" customHeight="1" x14ac:dyDescent="0.35">
      <c r="C17" s="542"/>
      <c r="D17" s="542"/>
      <c r="E17" s="542"/>
      <c r="F17" s="542"/>
      <c r="G17" s="542"/>
      <c r="H17" s="542"/>
      <c r="I17" s="542"/>
      <c r="J17" s="542"/>
      <c r="K17" s="542"/>
      <c r="L17" s="542"/>
      <c r="M17" s="542"/>
      <c r="N17" s="542"/>
      <c r="O17" s="542"/>
      <c r="P17" s="542"/>
      <c r="Q17" s="542"/>
      <c r="R17" s="542"/>
    </row>
    <row r="18" spans="3:18" ht="16" customHeight="1" x14ac:dyDescent="0.35">
      <c r="C18" s="542"/>
      <c r="D18" s="542"/>
      <c r="E18" s="542"/>
      <c r="F18" s="542"/>
      <c r="G18" s="542"/>
      <c r="H18" s="542"/>
      <c r="I18" s="542"/>
      <c r="J18" s="542"/>
      <c r="K18" s="542"/>
      <c r="L18" s="542"/>
      <c r="M18" s="542"/>
      <c r="N18" s="542"/>
      <c r="O18" s="542"/>
      <c r="P18" s="542"/>
      <c r="Q18" s="542"/>
      <c r="R18" s="542"/>
    </row>
    <row r="19" spans="3:18" ht="16" customHeight="1" x14ac:dyDescent="0.35">
      <c r="C19" s="542"/>
      <c r="D19" s="542"/>
      <c r="E19" s="542"/>
      <c r="F19" s="542"/>
      <c r="G19" s="542"/>
      <c r="H19" s="542"/>
      <c r="I19" s="542"/>
      <c r="J19" s="542"/>
      <c r="K19" s="542"/>
      <c r="L19" s="542"/>
      <c r="M19" s="542"/>
      <c r="N19" s="542"/>
      <c r="O19" s="542"/>
      <c r="P19" s="542"/>
      <c r="Q19" s="542"/>
      <c r="R19" s="542"/>
    </row>
    <row r="20" spans="3:18" ht="16" customHeight="1" x14ac:dyDescent="0.35">
      <c r="C20" s="542"/>
      <c r="D20" s="542"/>
      <c r="E20" s="542"/>
      <c r="F20" s="542"/>
      <c r="G20" s="542"/>
      <c r="H20" s="542"/>
      <c r="I20" s="542"/>
      <c r="J20" s="542"/>
      <c r="K20" s="542"/>
      <c r="L20" s="542"/>
      <c r="M20" s="542"/>
      <c r="N20" s="542"/>
      <c r="O20" s="542"/>
      <c r="P20" s="542"/>
      <c r="Q20" s="542"/>
      <c r="R20" s="542"/>
    </row>
    <row r="21" spans="3:18" ht="16" customHeight="1" x14ac:dyDescent="0.35">
      <c r="C21" s="542"/>
      <c r="D21" s="542"/>
      <c r="E21" s="542"/>
      <c r="F21" s="542"/>
      <c r="G21" s="542"/>
      <c r="H21" s="542"/>
      <c r="I21" s="542"/>
      <c r="J21" s="542"/>
      <c r="K21" s="542"/>
      <c r="L21" s="542"/>
      <c r="M21" s="542"/>
      <c r="N21" s="542"/>
      <c r="O21" s="542"/>
      <c r="P21" s="542"/>
      <c r="Q21" s="542"/>
      <c r="R21" s="542"/>
    </row>
    <row r="22" spans="3:18" ht="16" customHeight="1" x14ac:dyDescent="0.35">
      <c r="C22" s="542"/>
      <c r="D22" s="542"/>
      <c r="E22" s="542"/>
      <c r="F22" s="542"/>
      <c r="G22" s="542"/>
      <c r="H22" s="542"/>
      <c r="I22" s="542"/>
      <c r="J22" s="542"/>
      <c r="K22" s="542"/>
      <c r="L22" s="542"/>
      <c r="M22" s="542"/>
      <c r="N22" s="542"/>
      <c r="O22" s="542"/>
      <c r="P22" s="542"/>
      <c r="Q22" s="542"/>
      <c r="R22" s="542"/>
    </row>
    <row r="23" spans="3:18" ht="16" customHeight="1" x14ac:dyDescent="0.35">
      <c r="C23" s="542"/>
      <c r="D23" s="542"/>
      <c r="E23" s="542"/>
      <c r="F23" s="542"/>
      <c r="G23" s="542"/>
      <c r="H23" s="542"/>
      <c r="I23" s="542"/>
      <c r="J23" s="542"/>
      <c r="K23" s="542"/>
      <c r="L23" s="542"/>
      <c r="M23" s="542"/>
      <c r="N23" s="542"/>
      <c r="O23" s="542"/>
      <c r="P23" s="542"/>
      <c r="Q23" s="542"/>
      <c r="R23" s="542"/>
    </row>
    <row r="24" spans="3:18" ht="16" customHeight="1" x14ac:dyDescent="0.35">
      <c r="C24" s="542"/>
      <c r="D24" s="542"/>
      <c r="E24" s="542"/>
      <c r="F24" s="542"/>
      <c r="G24" s="542"/>
      <c r="H24" s="542"/>
      <c r="I24" s="542"/>
      <c r="J24" s="542"/>
      <c r="K24" s="542"/>
      <c r="L24" s="542"/>
      <c r="M24" s="542"/>
      <c r="N24" s="542"/>
      <c r="O24" s="542"/>
      <c r="P24" s="542"/>
      <c r="Q24" s="542"/>
      <c r="R24" s="542"/>
    </row>
    <row r="25" spans="3:18" ht="16" customHeight="1" x14ac:dyDescent="0.35">
      <c r="C25" s="542"/>
      <c r="D25" s="542"/>
      <c r="E25" s="542"/>
      <c r="F25" s="542"/>
      <c r="G25" s="542"/>
      <c r="H25" s="542"/>
      <c r="I25" s="542"/>
      <c r="J25" s="542"/>
      <c r="K25" s="542"/>
      <c r="L25" s="542"/>
      <c r="M25" s="542"/>
      <c r="N25" s="542"/>
      <c r="O25" s="542"/>
      <c r="P25" s="542"/>
      <c r="Q25" s="542"/>
      <c r="R25" s="542"/>
    </row>
    <row r="26" spans="3:18" ht="16" customHeight="1" x14ac:dyDescent="0.35">
      <c r="C26" s="542"/>
      <c r="D26" s="542"/>
      <c r="E26" s="542"/>
      <c r="F26" s="542"/>
      <c r="G26" s="542"/>
      <c r="H26" s="542"/>
      <c r="I26" s="542"/>
      <c r="J26" s="542"/>
      <c r="K26" s="542"/>
      <c r="L26" s="542"/>
      <c r="M26" s="542"/>
      <c r="N26" s="542"/>
      <c r="O26" s="542"/>
      <c r="P26" s="542"/>
      <c r="Q26" s="542"/>
      <c r="R26" s="542"/>
    </row>
    <row r="27" spans="3:18" ht="16" customHeight="1" x14ac:dyDescent="0.35">
      <c r="C27" s="542"/>
      <c r="D27" s="542"/>
      <c r="E27" s="542"/>
      <c r="F27" s="542"/>
      <c r="G27" s="542"/>
      <c r="H27" s="542"/>
      <c r="I27" s="542"/>
      <c r="J27" s="542"/>
      <c r="K27" s="542"/>
      <c r="L27" s="542"/>
      <c r="M27" s="542"/>
      <c r="N27" s="542"/>
      <c r="O27" s="542"/>
      <c r="P27" s="542"/>
      <c r="Q27" s="542"/>
      <c r="R27" s="542"/>
    </row>
    <row r="28" spans="3:18" ht="16" customHeight="1" x14ac:dyDescent="0.35">
      <c r="C28" s="542"/>
      <c r="D28" s="542"/>
      <c r="E28" s="542"/>
      <c r="F28" s="542"/>
      <c r="G28" s="542"/>
      <c r="H28" s="542"/>
      <c r="I28" s="542"/>
      <c r="J28" s="542"/>
      <c r="K28" s="542"/>
      <c r="L28" s="542"/>
      <c r="M28" s="542"/>
      <c r="N28" s="542"/>
      <c r="O28" s="542"/>
      <c r="P28" s="542"/>
      <c r="Q28" s="542"/>
      <c r="R28" s="542"/>
    </row>
    <row r="29" spans="3:18" ht="16" customHeight="1" x14ac:dyDescent="0.35">
      <c r="C29" s="542"/>
      <c r="D29" s="542"/>
      <c r="E29" s="542"/>
      <c r="F29" s="542"/>
      <c r="G29" s="542"/>
      <c r="H29" s="542"/>
      <c r="I29" s="542"/>
      <c r="J29" s="542"/>
      <c r="K29" s="542"/>
      <c r="L29" s="542"/>
      <c r="M29" s="542"/>
      <c r="N29" s="542"/>
      <c r="O29" s="542"/>
      <c r="P29" s="542"/>
      <c r="Q29" s="542"/>
      <c r="R29" s="542"/>
    </row>
    <row r="30" spans="3:18" ht="17.149999999999999" customHeight="1" x14ac:dyDescent="0.35">
      <c r="C30" s="542"/>
      <c r="D30" s="542"/>
      <c r="E30" s="542"/>
      <c r="F30" s="542"/>
      <c r="G30" s="542"/>
      <c r="H30" s="542"/>
      <c r="I30" s="542"/>
      <c r="J30" s="542"/>
      <c r="K30" s="542"/>
      <c r="L30" s="542"/>
      <c r="M30" s="542"/>
      <c r="N30" s="542"/>
      <c r="O30" s="542"/>
      <c r="P30" s="542"/>
      <c r="Q30" s="542"/>
      <c r="R30" s="542"/>
    </row>
    <row r="31" spans="3:18" ht="17.149999999999999" customHeight="1" x14ac:dyDescent="0.35">
      <c r="C31" s="542"/>
      <c r="D31" s="542"/>
      <c r="E31" s="542"/>
      <c r="F31" s="542"/>
      <c r="G31" s="542"/>
      <c r="H31" s="542"/>
      <c r="I31" s="542"/>
      <c r="J31" s="542"/>
      <c r="K31" s="542"/>
      <c r="L31" s="542"/>
      <c r="M31" s="542"/>
      <c r="N31" s="542"/>
      <c r="O31" s="542"/>
      <c r="P31" s="542"/>
      <c r="Q31" s="542"/>
      <c r="R31" s="542"/>
    </row>
    <row r="32" spans="3:18" ht="16" customHeight="1" x14ac:dyDescent="0.35">
      <c r="C32" s="542"/>
      <c r="D32" s="542"/>
      <c r="E32" s="542"/>
      <c r="F32" s="542"/>
      <c r="G32" s="542"/>
      <c r="H32" s="542"/>
      <c r="I32" s="542"/>
      <c r="J32" s="542"/>
      <c r="K32" s="542"/>
      <c r="L32" s="542"/>
      <c r="M32" s="542"/>
      <c r="N32" s="542"/>
      <c r="O32" s="542"/>
      <c r="P32" s="542"/>
      <c r="Q32" s="542"/>
      <c r="R32" s="542"/>
    </row>
    <row r="33" spans="3:18" ht="16" customHeight="1" x14ac:dyDescent="0.35">
      <c r="C33" s="463" t="s">
        <v>526</v>
      </c>
      <c r="D33" s="463"/>
      <c r="E33" s="463"/>
      <c r="F33" s="463"/>
      <c r="G33" s="463"/>
      <c r="H33" s="463"/>
      <c r="I33" s="463"/>
      <c r="J33" s="463"/>
      <c r="K33" s="463"/>
      <c r="L33" s="7"/>
      <c r="M33" s="7"/>
      <c r="N33" s="7"/>
      <c r="O33" s="7"/>
      <c r="P33" s="7"/>
      <c r="Q33" s="7"/>
      <c r="R33" s="7"/>
    </row>
    <row r="34" spans="3:18" ht="16" customHeight="1" x14ac:dyDescent="0.35">
      <c r="C34" s="463"/>
      <c r="D34" s="463"/>
      <c r="E34" s="463"/>
      <c r="F34" s="463"/>
      <c r="G34" s="463"/>
      <c r="H34" s="463"/>
      <c r="I34" s="463"/>
      <c r="J34" s="463"/>
      <c r="K34" s="463"/>
      <c r="L34" s="7"/>
      <c r="M34" s="7"/>
      <c r="N34" s="7"/>
      <c r="O34" s="7"/>
      <c r="P34" s="7"/>
      <c r="Q34" s="7"/>
      <c r="R34" s="7"/>
    </row>
    <row r="35" spans="3:18" ht="16" customHeight="1" x14ac:dyDescent="0.35">
      <c r="C35" s="354" t="s">
        <v>527</v>
      </c>
      <c r="D35" s="354"/>
      <c r="E35" s="354"/>
      <c r="F35" s="354"/>
      <c r="G35" s="354"/>
      <c r="H35" s="354"/>
      <c r="I35" s="354"/>
      <c r="J35" s="354"/>
      <c r="K35" s="354"/>
      <c r="L35" s="354"/>
      <c r="M35" s="354"/>
      <c r="N35" s="354"/>
      <c r="O35" s="354"/>
      <c r="P35" s="354"/>
      <c r="Q35" s="354"/>
      <c r="R35" s="354"/>
    </row>
    <row r="36" spans="3:18" ht="16" customHeight="1" x14ac:dyDescent="0.35">
      <c r="C36" s="354"/>
      <c r="D36" s="354"/>
      <c r="E36" s="354"/>
      <c r="F36" s="354"/>
      <c r="G36" s="354"/>
      <c r="H36" s="354"/>
      <c r="I36" s="354"/>
      <c r="J36" s="354"/>
      <c r="K36" s="354"/>
      <c r="L36" s="354"/>
      <c r="M36" s="354"/>
      <c r="N36" s="354"/>
      <c r="O36" s="354"/>
      <c r="P36" s="354"/>
      <c r="Q36" s="354"/>
      <c r="R36" s="354"/>
    </row>
    <row r="37" spans="3:18" ht="16" customHeight="1" x14ac:dyDescent="0.35">
      <c r="C37" s="25"/>
      <c r="D37" s="25"/>
      <c r="E37" s="25"/>
      <c r="F37" s="25"/>
      <c r="G37" s="25"/>
      <c r="H37" s="25"/>
      <c r="I37" s="25"/>
      <c r="J37" s="25"/>
      <c r="K37" s="25"/>
      <c r="L37" s="25"/>
      <c r="M37" s="25"/>
      <c r="N37" s="25"/>
      <c r="O37" s="24"/>
      <c r="P37" s="24"/>
      <c r="Q37" s="24"/>
      <c r="R37" s="24"/>
    </row>
    <row r="38" spans="3:18" ht="16" customHeight="1" x14ac:dyDescent="0.35">
      <c r="C38" s="542" t="s">
        <v>528</v>
      </c>
      <c r="D38" s="542"/>
      <c r="E38" s="542"/>
      <c r="F38" s="542"/>
      <c r="G38" s="542"/>
      <c r="H38" s="542"/>
      <c r="I38" s="542"/>
      <c r="J38" s="542"/>
      <c r="K38" s="542"/>
      <c r="L38" s="542"/>
      <c r="M38" s="542"/>
      <c r="N38" s="542"/>
      <c r="O38" s="542"/>
      <c r="P38" s="542"/>
      <c r="Q38" s="542"/>
      <c r="R38" s="542"/>
    </row>
    <row r="39" spans="3:18" ht="16" customHeight="1" x14ac:dyDescent="0.35">
      <c r="C39" s="542"/>
      <c r="D39" s="542"/>
      <c r="E39" s="542"/>
      <c r="F39" s="542"/>
      <c r="G39" s="542"/>
      <c r="H39" s="542"/>
      <c r="I39" s="542"/>
      <c r="J39" s="542"/>
      <c r="K39" s="542"/>
      <c r="L39" s="542"/>
      <c r="M39" s="542"/>
      <c r="N39" s="542"/>
      <c r="O39" s="542"/>
      <c r="P39" s="542"/>
      <c r="Q39" s="542"/>
      <c r="R39" s="542"/>
    </row>
    <row r="40" spans="3:18" ht="16" customHeight="1" x14ac:dyDescent="0.35">
      <c r="C40" s="542"/>
      <c r="D40" s="542"/>
      <c r="E40" s="542"/>
      <c r="F40" s="542"/>
      <c r="G40" s="542"/>
      <c r="H40" s="542"/>
      <c r="I40" s="542"/>
      <c r="J40" s="542"/>
      <c r="K40" s="542"/>
      <c r="L40" s="542"/>
      <c r="M40" s="542"/>
      <c r="N40" s="542"/>
      <c r="O40" s="542"/>
      <c r="P40" s="542"/>
      <c r="Q40" s="542"/>
      <c r="R40" s="542"/>
    </row>
    <row r="41" spans="3:18" ht="16" customHeight="1" x14ac:dyDescent="0.35">
      <c r="C41" s="542"/>
      <c r="D41" s="542"/>
      <c r="E41" s="542"/>
      <c r="F41" s="542"/>
      <c r="G41" s="542"/>
      <c r="H41" s="542"/>
      <c r="I41" s="542"/>
      <c r="J41" s="542"/>
      <c r="K41" s="542"/>
      <c r="L41" s="542"/>
      <c r="M41" s="542"/>
      <c r="N41" s="542"/>
      <c r="O41" s="542"/>
      <c r="P41" s="542"/>
      <c r="Q41" s="542"/>
      <c r="R41" s="542"/>
    </row>
    <row r="42" spans="3:18" ht="16" customHeight="1" x14ac:dyDescent="0.35">
      <c r="C42" s="542"/>
      <c r="D42" s="542"/>
      <c r="E42" s="542"/>
      <c r="F42" s="542"/>
      <c r="G42" s="542"/>
      <c r="H42" s="542"/>
      <c r="I42" s="542"/>
      <c r="J42" s="542"/>
      <c r="K42" s="542"/>
      <c r="L42" s="542"/>
      <c r="M42" s="542"/>
      <c r="N42" s="542"/>
      <c r="O42" s="542"/>
      <c r="P42" s="542"/>
      <c r="Q42" s="542"/>
      <c r="R42" s="542"/>
    </row>
    <row r="43" spans="3:18" ht="16" customHeight="1" x14ac:dyDescent="0.35">
      <c r="C43" s="542"/>
      <c r="D43" s="542"/>
      <c r="E43" s="542"/>
      <c r="F43" s="542"/>
      <c r="G43" s="542"/>
      <c r="H43" s="542"/>
      <c r="I43" s="542"/>
      <c r="J43" s="542"/>
      <c r="K43" s="542"/>
      <c r="L43" s="542"/>
      <c r="M43" s="542"/>
      <c r="N43" s="542"/>
      <c r="O43" s="542"/>
      <c r="P43" s="542"/>
      <c r="Q43" s="542"/>
      <c r="R43" s="542"/>
    </row>
    <row r="44" spans="3:18" ht="16" customHeight="1" x14ac:dyDescent="0.35">
      <c r="C44" s="542"/>
      <c r="D44" s="542"/>
      <c r="E44" s="542"/>
      <c r="F44" s="542"/>
      <c r="G44" s="542"/>
      <c r="H44" s="542"/>
      <c r="I44" s="542"/>
      <c r="J44" s="542"/>
      <c r="K44" s="542"/>
      <c r="L44" s="542"/>
      <c r="M44" s="542"/>
      <c r="N44" s="542"/>
      <c r="O44" s="542"/>
      <c r="P44" s="542"/>
      <c r="Q44" s="542"/>
      <c r="R44" s="542"/>
    </row>
    <row r="45" spans="3:18" ht="16" customHeight="1" x14ac:dyDescent="0.35">
      <c r="C45" s="542"/>
      <c r="D45" s="542"/>
      <c r="E45" s="542"/>
      <c r="F45" s="542"/>
      <c r="G45" s="542"/>
      <c r="H45" s="542"/>
      <c r="I45" s="542"/>
      <c r="J45" s="542"/>
      <c r="K45" s="542"/>
      <c r="L45" s="542"/>
      <c r="M45" s="542"/>
      <c r="N45" s="542"/>
      <c r="O45" s="542"/>
      <c r="P45" s="542"/>
      <c r="Q45" s="542"/>
      <c r="R45" s="542"/>
    </row>
    <row r="46" spans="3:18" ht="16" customHeight="1" x14ac:dyDescent="0.35">
      <c r="C46" s="542"/>
      <c r="D46" s="542"/>
      <c r="E46" s="542"/>
      <c r="F46" s="542"/>
      <c r="G46" s="542"/>
      <c r="H46" s="542"/>
      <c r="I46" s="542"/>
      <c r="J46" s="542"/>
      <c r="K46" s="542"/>
      <c r="L46" s="542"/>
      <c r="M46" s="542"/>
      <c r="N46" s="542"/>
      <c r="O46" s="542"/>
      <c r="P46" s="542"/>
      <c r="Q46" s="542"/>
      <c r="R46" s="542"/>
    </row>
    <row r="47" spans="3:18" ht="16" customHeight="1" x14ac:dyDescent="0.35">
      <c r="C47" s="542"/>
      <c r="D47" s="542"/>
      <c r="E47" s="542"/>
      <c r="F47" s="542"/>
      <c r="G47" s="542"/>
      <c r="H47" s="542"/>
      <c r="I47" s="542"/>
      <c r="J47" s="542"/>
      <c r="K47" s="542"/>
      <c r="L47" s="542"/>
      <c r="M47" s="542"/>
      <c r="N47" s="542"/>
      <c r="O47" s="542"/>
      <c r="P47" s="542"/>
      <c r="Q47" s="542"/>
      <c r="R47" s="542"/>
    </row>
    <row r="48" spans="3:18" ht="16" customHeight="1" x14ac:dyDescent="0.35">
      <c r="C48" s="542"/>
      <c r="D48" s="542"/>
      <c r="E48" s="542"/>
      <c r="F48" s="542"/>
      <c r="G48" s="542"/>
      <c r="H48" s="542"/>
      <c r="I48" s="542"/>
      <c r="J48" s="542"/>
      <c r="K48" s="542"/>
      <c r="L48" s="542"/>
      <c r="M48" s="542"/>
      <c r="N48" s="542"/>
      <c r="O48" s="542"/>
      <c r="P48" s="542"/>
      <c r="Q48" s="542"/>
      <c r="R48" s="542"/>
    </row>
    <row r="49" spans="3:18" ht="16" customHeight="1" x14ac:dyDescent="0.35">
      <c r="C49" s="542"/>
      <c r="D49" s="542"/>
      <c r="E49" s="542"/>
      <c r="F49" s="542"/>
      <c r="G49" s="542"/>
      <c r="H49" s="542"/>
      <c r="I49" s="542"/>
      <c r="J49" s="542"/>
      <c r="K49" s="542"/>
      <c r="L49" s="542"/>
      <c r="M49" s="542"/>
      <c r="N49" s="542"/>
      <c r="O49" s="542"/>
      <c r="P49" s="542"/>
      <c r="Q49" s="542"/>
      <c r="R49" s="542"/>
    </row>
    <row r="50" spans="3:18" ht="16" customHeight="1" x14ac:dyDescent="0.35">
      <c r="C50" s="542"/>
      <c r="D50" s="542"/>
      <c r="E50" s="542"/>
      <c r="F50" s="542"/>
      <c r="G50" s="542"/>
      <c r="H50" s="542"/>
      <c r="I50" s="542"/>
      <c r="J50" s="542"/>
      <c r="K50" s="542"/>
      <c r="L50" s="542"/>
      <c r="M50" s="542"/>
      <c r="N50" s="542"/>
      <c r="O50" s="542"/>
      <c r="P50" s="542"/>
      <c r="Q50" s="542"/>
      <c r="R50" s="542"/>
    </row>
    <row r="51" spans="3:18" ht="16" customHeight="1" x14ac:dyDescent="0.35">
      <c r="C51" s="542"/>
      <c r="D51" s="542"/>
      <c r="E51" s="542"/>
      <c r="F51" s="542"/>
      <c r="G51" s="542"/>
      <c r="H51" s="542"/>
      <c r="I51" s="542"/>
      <c r="J51" s="542"/>
      <c r="K51" s="542"/>
      <c r="L51" s="542"/>
      <c r="M51" s="542"/>
      <c r="N51" s="542"/>
      <c r="O51" s="542"/>
      <c r="P51" s="542"/>
      <c r="Q51" s="542"/>
      <c r="R51" s="542"/>
    </row>
    <row r="52" spans="3:18" ht="16" customHeight="1" x14ac:dyDescent="0.35">
      <c r="C52" s="542"/>
      <c r="D52" s="542"/>
      <c r="E52" s="542"/>
      <c r="F52" s="542"/>
      <c r="G52" s="542"/>
      <c r="H52" s="542"/>
      <c r="I52" s="542"/>
      <c r="J52" s="542"/>
      <c r="K52" s="542"/>
      <c r="L52" s="542"/>
      <c r="M52" s="542"/>
      <c r="N52" s="542"/>
      <c r="O52" s="542"/>
      <c r="P52" s="542"/>
      <c r="Q52" s="542"/>
      <c r="R52" s="542"/>
    </row>
    <row r="53" spans="3:18" ht="16" customHeight="1" x14ac:dyDescent="0.35">
      <c r="C53" s="542"/>
      <c r="D53" s="542"/>
      <c r="E53" s="542"/>
      <c r="F53" s="542"/>
      <c r="G53" s="542"/>
      <c r="H53" s="542"/>
      <c r="I53" s="542"/>
      <c r="J53" s="542"/>
      <c r="K53" s="542"/>
      <c r="L53" s="542"/>
      <c r="M53" s="542"/>
      <c r="N53" s="542"/>
      <c r="O53" s="542"/>
      <c r="P53" s="542"/>
      <c r="Q53" s="542"/>
      <c r="R53" s="542"/>
    </row>
    <row r="54" spans="3:18" ht="16" customHeight="1" x14ac:dyDescent="0.35">
      <c r="C54" s="542"/>
      <c r="D54" s="542"/>
      <c r="E54" s="542"/>
      <c r="F54" s="542"/>
      <c r="G54" s="542"/>
      <c r="H54" s="542"/>
      <c r="I54" s="542"/>
      <c r="J54" s="542"/>
      <c r="K54" s="542"/>
      <c r="L54" s="542"/>
      <c r="M54" s="542"/>
      <c r="N54" s="542"/>
      <c r="O54" s="542"/>
      <c r="P54" s="542"/>
      <c r="Q54" s="542"/>
      <c r="R54" s="542"/>
    </row>
    <row r="55" spans="3:18" ht="16" customHeight="1" x14ac:dyDescent="0.35">
      <c r="C55" s="542"/>
      <c r="D55" s="542"/>
      <c r="E55" s="542"/>
      <c r="F55" s="542"/>
      <c r="G55" s="542"/>
      <c r="H55" s="542"/>
      <c r="I55" s="542"/>
      <c r="J55" s="542"/>
      <c r="K55" s="542"/>
      <c r="L55" s="542"/>
      <c r="M55" s="542"/>
      <c r="N55" s="542"/>
      <c r="O55" s="542"/>
      <c r="P55" s="542"/>
      <c r="Q55" s="542"/>
      <c r="R55" s="542"/>
    </row>
    <row r="56" spans="3:18" ht="16" customHeight="1" x14ac:dyDescent="0.35">
      <c r="C56" s="542"/>
      <c r="D56" s="542"/>
      <c r="E56" s="542"/>
      <c r="F56" s="542"/>
      <c r="G56" s="542"/>
      <c r="H56" s="542"/>
      <c r="I56" s="542"/>
      <c r="J56" s="542"/>
      <c r="K56" s="542"/>
      <c r="L56" s="542"/>
      <c r="M56" s="542"/>
      <c r="N56" s="542"/>
      <c r="O56" s="542"/>
      <c r="P56" s="542"/>
      <c r="Q56" s="542"/>
      <c r="R56" s="542"/>
    </row>
    <row r="57" spans="3:18" ht="16" customHeight="1" x14ac:dyDescent="0.35">
      <c r="C57" s="463" t="s">
        <v>529</v>
      </c>
      <c r="D57" s="463"/>
      <c r="E57" s="463"/>
      <c r="F57" s="463"/>
      <c r="G57" s="463"/>
      <c r="H57" s="463"/>
      <c r="I57" s="463"/>
      <c r="J57" s="463"/>
      <c r="K57" s="463"/>
      <c r="L57" s="7"/>
      <c r="M57" s="7"/>
      <c r="N57" s="7"/>
      <c r="O57" s="7"/>
      <c r="P57" s="7"/>
      <c r="Q57" s="7"/>
      <c r="R57" s="7"/>
    </row>
    <row r="58" spans="3:18" ht="16" customHeight="1" x14ac:dyDescent="0.35">
      <c r="C58" s="463"/>
      <c r="D58" s="463"/>
      <c r="E58" s="463"/>
      <c r="F58" s="463"/>
      <c r="G58" s="463"/>
      <c r="H58" s="463"/>
      <c r="I58" s="463"/>
      <c r="J58" s="463"/>
      <c r="K58" s="463"/>
      <c r="L58" s="7"/>
      <c r="M58" s="7"/>
      <c r="N58" s="7"/>
      <c r="O58" s="7"/>
      <c r="P58" s="7"/>
      <c r="Q58" s="7"/>
      <c r="R58" s="7"/>
    </row>
    <row r="59" spans="3:18" ht="16" customHeight="1" x14ac:dyDescent="0.35">
      <c r="C59" s="354" t="s">
        <v>151</v>
      </c>
      <c r="D59" s="354"/>
      <c r="E59" s="354"/>
      <c r="F59" s="354"/>
      <c r="G59" s="354"/>
      <c r="H59" s="354"/>
      <c r="I59" s="354"/>
      <c r="J59" s="354"/>
      <c r="K59" s="354"/>
      <c r="L59" s="354"/>
      <c r="M59" s="354"/>
      <c r="N59" s="354"/>
      <c r="O59" s="354"/>
      <c r="P59" s="354"/>
      <c r="Q59" s="354"/>
      <c r="R59" s="354"/>
    </row>
    <row r="60" spans="3:18" ht="16" customHeight="1" x14ac:dyDescent="0.35">
      <c r="C60" s="354"/>
      <c r="D60" s="354"/>
      <c r="E60" s="354"/>
      <c r="F60" s="354"/>
      <c r="G60" s="354"/>
      <c r="H60" s="354"/>
      <c r="I60" s="354"/>
      <c r="J60" s="354"/>
      <c r="K60" s="354"/>
      <c r="L60" s="354"/>
      <c r="M60" s="354"/>
      <c r="N60" s="354"/>
      <c r="O60" s="354"/>
      <c r="P60" s="354"/>
      <c r="Q60" s="354"/>
      <c r="R60" s="354"/>
    </row>
    <row r="61" spans="3:18" ht="16" customHeight="1" x14ac:dyDescent="0.35">
      <c r="C61" s="24"/>
      <c r="D61" s="24"/>
      <c r="E61" s="24"/>
      <c r="F61" s="24"/>
      <c r="G61" s="24"/>
      <c r="H61" s="24"/>
      <c r="I61" s="24"/>
      <c r="J61" s="24"/>
      <c r="K61" s="24"/>
      <c r="L61" s="24"/>
      <c r="M61" s="24"/>
      <c r="N61" s="24"/>
      <c r="O61" s="24"/>
      <c r="P61" s="24"/>
      <c r="Q61" s="24"/>
      <c r="R61" s="24"/>
    </row>
    <row r="62" spans="3:18" ht="16" customHeight="1" x14ac:dyDescent="0.35">
      <c r="C62" s="542" t="s">
        <v>530</v>
      </c>
      <c r="D62" s="542"/>
      <c r="E62" s="542"/>
      <c r="F62" s="542"/>
      <c r="G62" s="542"/>
      <c r="H62" s="542"/>
      <c r="I62" s="542"/>
      <c r="J62" s="542"/>
      <c r="K62" s="542"/>
      <c r="L62" s="542"/>
      <c r="M62" s="179"/>
      <c r="N62" s="179"/>
      <c r="O62" s="179"/>
      <c r="P62" s="179"/>
      <c r="Q62" s="179"/>
      <c r="R62" s="179"/>
    </row>
    <row r="63" spans="3:18" ht="16" customHeight="1" x14ac:dyDescent="0.35">
      <c r="C63" s="542"/>
      <c r="D63" s="542"/>
      <c r="E63" s="542"/>
      <c r="F63" s="542"/>
      <c r="G63" s="542"/>
      <c r="H63" s="542"/>
      <c r="I63" s="542"/>
      <c r="J63" s="542"/>
      <c r="K63" s="542"/>
      <c r="L63" s="542"/>
      <c r="M63" s="179"/>
      <c r="N63" s="179"/>
      <c r="O63" s="179"/>
      <c r="P63" s="179"/>
      <c r="Q63" s="179"/>
      <c r="R63" s="179"/>
    </row>
    <row r="64" spans="3:18" ht="16" customHeight="1" x14ac:dyDescent="0.35">
      <c r="C64" s="542"/>
      <c r="D64" s="542"/>
      <c r="E64" s="542"/>
      <c r="F64" s="542"/>
      <c r="G64" s="542"/>
      <c r="H64" s="542"/>
      <c r="I64" s="542"/>
      <c r="J64" s="542"/>
      <c r="K64" s="542"/>
      <c r="L64" s="542"/>
      <c r="M64" s="179"/>
      <c r="N64" s="179"/>
      <c r="O64" s="179"/>
      <c r="P64" s="179"/>
      <c r="Q64" s="179"/>
      <c r="R64" s="179"/>
    </row>
    <row r="65" spans="3:18" ht="16" customHeight="1" x14ac:dyDescent="0.35">
      <c r="C65" s="542"/>
      <c r="D65" s="542"/>
      <c r="E65" s="542"/>
      <c r="F65" s="542"/>
      <c r="G65" s="542"/>
      <c r="H65" s="542"/>
      <c r="I65" s="542"/>
      <c r="J65" s="542"/>
      <c r="K65" s="542"/>
      <c r="L65" s="542"/>
      <c r="M65" s="179"/>
      <c r="N65" s="179"/>
      <c r="O65" s="179"/>
      <c r="P65" s="179"/>
      <c r="Q65" s="179"/>
      <c r="R65" s="179"/>
    </row>
    <row r="66" spans="3:18" ht="16" customHeight="1" x14ac:dyDescent="0.35">
      <c r="C66" s="542"/>
      <c r="D66" s="542"/>
      <c r="E66" s="542"/>
      <c r="F66" s="542"/>
      <c r="G66" s="542"/>
      <c r="H66" s="542"/>
      <c r="I66" s="542"/>
      <c r="J66" s="542"/>
      <c r="K66" s="542"/>
      <c r="L66" s="542"/>
      <c r="M66" s="179"/>
      <c r="N66" s="179"/>
      <c r="O66" s="179"/>
      <c r="P66" s="179"/>
      <c r="Q66" s="179"/>
      <c r="R66" s="179"/>
    </row>
    <row r="67" spans="3:18" ht="16" customHeight="1" x14ac:dyDescent="0.35">
      <c r="C67" s="542"/>
      <c r="D67" s="542"/>
      <c r="E67" s="542"/>
      <c r="F67" s="542"/>
      <c r="G67" s="542"/>
      <c r="H67" s="542"/>
      <c r="I67" s="542"/>
      <c r="J67" s="542"/>
      <c r="K67" s="542"/>
      <c r="L67" s="542"/>
      <c r="M67" s="179"/>
      <c r="N67" s="179"/>
      <c r="O67" s="179"/>
      <c r="P67" s="179"/>
      <c r="Q67" s="179"/>
      <c r="R67" s="179"/>
    </row>
    <row r="68" spans="3:18" ht="16" customHeight="1" x14ac:dyDescent="0.35">
      <c r="C68" s="542"/>
      <c r="D68" s="542"/>
      <c r="E68" s="542"/>
      <c r="F68" s="542"/>
      <c r="G68" s="542"/>
      <c r="H68" s="542"/>
      <c r="I68" s="542"/>
      <c r="J68" s="542"/>
      <c r="K68" s="542"/>
      <c r="L68" s="542"/>
      <c r="M68" s="179"/>
      <c r="N68" s="179"/>
      <c r="O68" s="179"/>
      <c r="P68" s="179"/>
      <c r="Q68" s="179"/>
      <c r="R68" s="179"/>
    </row>
    <row r="69" spans="3:18" ht="16" customHeight="1" x14ac:dyDescent="0.35">
      <c r="C69" s="542"/>
      <c r="D69" s="542"/>
      <c r="E69" s="542"/>
      <c r="F69" s="542"/>
      <c r="G69" s="542"/>
      <c r="H69" s="542"/>
      <c r="I69" s="542"/>
      <c r="J69" s="542"/>
      <c r="K69" s="542"/>
      <c r="L69" s="542"/>
      <c r="M69" s="179"/>
      <c r="N69" s="179"/>
      <c r="O69" s="179"/>
      <c r="P69" s="179"/>
      <c r="Q69" s="179"/>
      <c r="R69" s="179"/>
    </row>
    <row r="70" spans="3:18" ht="16" customHeight="1" x14ac:dyDescent="0.35">
      <c r="C70" s="542"/>
      <c r="D70" s="542"/>
      <c r="E70" s="542"/>
      <c r="F70" s="542"/>
      <c r="G70" s="542"/>
      <c r="H70" s="542"/>
      <c r="I70" s="542"/>
      <c r="J70" s="542"/>
      <c r="K70" s="542"/>
      <c r="L70" s="542"/>
      <c r="M70" s="179"/>
      <c r="N70" s="179"/>
      <c r="O70" s="179"/>
      <c r="P70" s="179"/>
      <c r="Q70" s="179"/>
      <c r="R70" s="179"/>
    </row>
    <row r="71" spans="3:18" ht="16" customHeight="1" x14ac:dyDescent="0.35">
      <c r="C71" s="542"/>
      <c r="D71" s="542"/>
      <c r="E71" s="542"/>
      <c r="F71" s="542"/>
      <c r="G71" s="542"/>
      <c r="H71" s="542"/>
      <c r="I71" s="542"/>
      <c r="J71" s="542"/>
      <c r="K71" s="542"/>
      <c r="L71" s="542"/>
      <c r="M71" s="24"/>
      <c r="N71" s="24"/>
      <c r="O71" s="24"/>
      <c r="P71" s="24"/>
      <c r="Q71" s="24"/>
      <c r="R71" s="24"/>
    </row>
    <row r="72" spans="3:18" ht="16" customHeight="1" x14ac:dyDescent="0.35">
      <c r="C72" s="542"/>
      <c r="D72" s="542"/>
      <c r="E72" s="542"/>
      <c r="F72" s="542"/>
      <c r="G72" s="542"/>
      <c r="H72" s="542"/>
      <c r="I72" s="542"/>
      <c r="J72" s="542"/>
      <c r="K72" s="542"/>
      <c r="L72" s="542"/>
      <c r="M72" s="24"/>
      <c r="N72" s="24"/>
      <c r="O72" s="24"/>
      <c r="P72" s="24"/>
      <c r="Q72" s="24"/>
      <c r="R72" s="24"/>
    </row>
    <row r="73" spans="3:18" ht="16" customHeight="1" x14ac:dyDescent="0.35">
      <c r="C73" s="542"/>
      <c r="D73" s="542"/>
      <c r="E73" s="542"/>
      <c r="F73" s="542"/>
      <c r="G73" s="542"/>
      <c r="H73" s="542"/>
      <c r="I73" s="542"/>
      <c r="J73" s="542"/>
      <c r="K73" s="542"/>
      <c r="L73" s="542"/>
      <c r="M73" s="24"/>
      <c r="N73" s="24"/>
      <c r="O73" s="24"/>
      <c r="P73" s="24"/>
      <c r="Q73" s="24"/>
      <c r="R73" s="24"/>
    </row>
    <row r="74" spans="3:18" ht="16" customHeight="1" x14ac:dyDescent="0.35">
      <c r="C74" s="542"/>
      <c r="D74" s="542"/>
      <c r="E74" s="542"/>
      <c r="F74" s="542"/>
      <c r="G74" s="542"/>
      <c r="H74" s="542"/>
      <c r="I74" s="542"/>
      <c r="J74" s="542"/>
      <c r="K74" s="542"/>
      <c r="L74" s="542"/>
      <c r="M74" s="24"/>
      <c r="N74" s="24"/>
      <c r="O74" s="24"/>
      <c r="P74" s="24"/>
      <c r="Q74" s="24"/>
      <c r="R74" s="24"/>
    </row>
    <row r="75" spans="3:18" ht="16" customHeight="1" x14ac:dyDescent="0.35">
      <c r="C75" s="542"/>
      <c r="D75" s="542"/>
      <c r="E75" s="542"/>
      <c r="F75" s="542"/>
      <c r="G75" s="542"/>
      <c r="H75" s="542"/>
      <c r="I75" s="542"/>
      <c r="J75" s="542"/>
      <c r="K75" s="542"/>
      <c r="L75" s="542"/>
      <c r="M75" s="24"/>
      <c r="N75" s="24"/>
      <c r="O75" s="24"/>
      <c r="P75" s="24"/>
      <c r="Q75" s="24"/>
      <c r="R75" s="24"/>
    </row>
    <row r="76" spans="3:18" ht="16" customHeight="1" x14ac:dyDescent="0.35">
      <c r="C76" s="24"/>
      <c r="D76" s="24"/>
      <c r="E76" s="24"/>
      <c r="F76" s="24"/>
      <c r="G76" s="24"/>
      <c r="H76" s="24"/>
      <c r="I76" s="24"/>
      <c r="J76" s="24"/>
      <c r="K76" s="24"/>
      <c r="L76" s="24"/>
      <c r="M76" s="24"/>
      <c r="N76" s="24"/>
      <c r="O76" s="24"/>
      <c r="P76" s="24"/>
      <c r="Q76" s="24"/>
      <c r="R76" s="24"/>
    </row>
    <row r="77" spans="3:18" ht="16" customHeight="1" x14ac:dyDescent="0.35">
      <c r="C77" s="24"/>
      <c r="D77" s="24"/>
      <c r="E77" s="24"/>
      <c r="F77" s="24"/>
      <c r="G77" s="24"/>
      <c r="H77" s="24"/>
      <c r="I77" s="24"/>
      <c r="J77" s="24"/>
      <c r="K77" s="24"/>
      <c r="L77" s="24"/>
      <c r="M77" s="24"/>
      <c r="N77" s="24"/>
      <c r="O77" s="24"/>
      <c r="P77" s="24"/>
      <c r="Q77" s="24"/>
      <c r="R77" s="24"/>
    </row>
    <row r="78" spans="3:18" ht="16" customHeight="1" x14ac:dyDescent="0.35">
      <c r="C78" s="24"/>
      <c r="D78" s="24"/>
      <c r="E78" s="24"/>
      <c r="F78" s="24"/>
      <c r="G78" s="24"/>
      <c r="H78" s="24"/>
      <c r="I78" s="24"/>
      <c r="J78" s="24"/>
      <c r="K78" s="24"/>
      <c r="L78" s="24"/>
      <c r="M78" s="24"/>
      <c r="N78" s="24"/>
      <c r="O78" s="24"/>
      <c r="P78" s="24"/>
      <c r="Q78" s="24"/>
      <c r="R78" s="24"/>
    </row>
    <row r="79" spans="3:18" ht="16" customHeight="1" x14ac:dyDescent="0.35">
      <c r="C79" s="24"/>
      <c r="D79" s="24"/>
      <c r="E79" s="24"/>
      <c r="F79" s="24"/>
      <c r="G79" s="24"/>
      <c r="H79" s="24"/>
      <c r="I79" s="24"/>
      <c r="J79" s="24"/>
      <c r="K79" s="24"/>
      <c r="L79" s="24"/>
      <c r="M79" s="24"/>
      <c r="N79" s="24"/>
      <c r="O79" s="24"/>
      <c r="P79" s="24"/>
      <c r="Q79" s="24"/>
      <c r="R79" s="24"/>
    </row>
    <row r="80" spans="3:18" ht="16" customHeight="1" x14ac:dyDescent="0.35">
      <c r="C80" s="24"/>
      <c r="D80" s="24"/>
      <c r="E80" s="24"/>
      <c r="F80" s="24"/>
      <c r="G80" s="24"/>
      <c r="H80" s="24"/>
      <c r="I80" s="24"/>
      <c r="J80" s="24"/>
      <c r="K80" s="24"/>
      <c r="L80" s="24"/>
      <c r="M80" s="24"/>
      <c r="N80" s="24"/>
      <c r="O80" s="24"/>
      <c r="P80" s="24"/>
      <c r="Q80" s="24"/>
      <c r="R80" s="24"/>
    </row>
    <row r="81" spans="3:18" ht="16" customHeight="1" x14ac:dyDescent="0.35">
      <c r="C81" s="24"/>
      <c r="D81" s="24"/>
      <c r="E81" s="24"/>
      <c r="F81" s="24"/>
      <c r="G81" s="24"/>
      <c r="H81" s="24"/>
      <c r="I81" s="24"/>
      <c r="J81" s="24"/>
      <c r="K81" s="24"/>
      <c r="L81" s="24"/>
      <c r="M81" s="24"/>
      <c r="N81" s="24"/>
      <c r="O81" s="24"/>
      <c r="P81" s="24"/>
      <c r="Q81" s="24"/>
      <c r="R81" s="24"/>
    </row>
    <row r="82" spans="3:18" ht="16" customHeight="1" x14ac:dyDescent="0.35">
      <c r="C82" s="24"/>
      <c r="D82" s="24"/>
      <c r="E82" s="24"/>
      <c r="F82" s="24"/>
      <c r="G82" s="24"/>
      <c r="H82" s="24"/>
      <c r="I82" s="24"/>
      <c r="J82" s="24"/>
      <c r="K82" s="24"/>
      <c r="L82" s="24"/>
      <c r="M82" s="24"/>
      <c r="N82" s="24"/>
      <c r="O82" s="24"/>
      <c r="P82" s="24"/>
      <c r="Q82" s="24"/>
      <c r="R82" s="24"/>
    </row>
    <row r="83" spans="3:18" ht="16" customHeight="1" x14ac:dyDescent="0.35">
      <c r="C83" s="24"/>
      <c r="D83" s="24"/>
      <c r="E83" s="24"/>
      <c r="F83" s="24"/>
      <c r="G83" s="24"/>
      <c r="H83" s="24"/>
      <c r="I83" s="24"/>
      <c r="J83" s="24"/>
      <c r="K83" s="24"/>
      <c r="L83" s="24"/>
      <c r="M83" s="24"/>
      <c r="N83" s="24"/>
      <c r="O83" s="24"/>
      <c r="P83" s="24"/>
      <c r="Q83" s="24"/>
      <c r="R83" s="24"/>
    </row>
    <row r="84" spans="3:18" ht="16" customHeight="1" x14ac:dyDescent="0.35">
      <c r="C84" s="24"/>
      <c r="D84" s="24"/>
      <c r="E84" s="24"/>
      <c r="F84" s="24"/>
      <c r="G84" s="24"/>
      <c r="H84" s="24"/>
      <c r="I84" s="24"/>
      <c r="J84" s="24"/>
      <c r="K84" s="24"/>
      <c r="L84" s="24"/>
      <c r="M84" s="24"/>
      <c r="N84" s="24"/>
      <c r="O84" s="24"/>
      <c r="P84" s="24"/>
      <c r="Q84" s="24"/>
      <c r="R84" s="24"/>
    </row>
    <row r="85" spans="3:18" ht="16" customHeight="1" x14ac:dyDescent="0.35">
      <c r="C85" s="24"/>
      <c r="D85" s="24"/>
      <c r="E85" s="24"/>
      <c r="F85" s="24"/>
      <c r="G85" s="24"/>
      <c r="H85" s="24"/>
      <c r="I85" s="24"/>
      <c r="J85" s="24"/>
      <c r="K85" s="24"/>
      <c r="L85" s="24"/>
      <c r="M85" s="24"/>
      <c r="N85" s="24"/>
      <c r="O85" s="24"/>
      <c r="P85" s="24"/>
      <c r="Q85" s="24"/>
      <c r="R85" s="24"/>
    </row>
    <row r="86" spans="3:18" ht="16" customHeight="1" x14ac:dyDescent="0.35">
      <c r="C86" s="24"/>
      <c r="D86" s="24"/>
      <c r="E86" s="24"/>
      <c r="F86" s="24"/>
      <c r="G86" s="24"/>
      <c r="H86" s="24"/>
      <c r="I86" s="24"/>
      <c r="J86" s="24"/>
      <c r="K86" s="24"/>
      <c r="L86" s="24"/>
      <c r="M86" s="24"/>
      <c r="N86" s="24"/>
      <c r="O86" s="24"/>
      <c r="P86" s="24"/>
      <c r="Q86" s="24"/>
      <c r="R86" s="24"/>
    </row>
    <row r="87" spans="3:18" ht="16" customHeight="1" x14ac:dyDescent="0.35">
      <c r="C87" s="24"/>
      <c r="D87" s="24"/>
      <c r="E87" s="24"/>
      <c r="F87" s="24"/>
      <c r="G87" s="24"/>
      <c r="H87" s="24"/>
      <c r="I87" s="24"/>
      <c r="J87" s="24"/>
      <c r="K87" s="24"/>
      <c r="L87" s="24"/>
      <c r="M87" s="24"/>
      <c r="N87" s="24"/>
      <c r="O87" s="24"/>
      <c r="P87" s="24"/>
      <c r="Q87" s="24"/>
      <c r="R87" s="24"/>
    </row>
    <row r="88" spans="3:18" ht="16" customHeight="1" x14ac:dyDescent="0.35">
      <c r="C88" s="24"/>
      <c r="D88" s="24"/>
      <c r="E88" s="24"/>
      <c r="F88" s="24"/>
      <c r="G88" s="24"/>
      <c r="H88" s="24"/>
      <c r="I88" s="24"/>
      <c r="J88" s="24"/>
      <c r="K88" s="24"/>
      <c r="L88" s="24"/>
      <c r="M88" s="24"/>
      <c r="N88" s="24"/>
      <c r="O88" s="24"/>
      <c r="P88" s="24"/>
      <c r="Q88" s="24"/>
      <c r="R88" s="24"/>
    </row>
    <row r="89" spans="3:18" ht="16" customHeight="1" x14ac:dyDescent="0.35">
      <c r="C89" s="24"/>
      <c r="D89" s="24"/>
      <c r="E89" s="24"/>
      <c r="F89" s="24"/>
      <c r="G89" s="24"/>
      <c r="H89" s="24"/>
      <c r="I89" s="24"/>
      <c r="J89" s="24"/>
      <c r="K89" s="24"/>
      <c r="L89" s="24"/>
      <c r="M89" s="24"/>
      <c r="N89" s="24"/>
      <c r="O89" s="24"/>
      <c r="P89" s="24"/>
      <c r="Q89" s="24"/>
      <c r="R89" s="24"/>
    </row>
    <row r="90" spans="3:18" ht="16" customHeight="1" x14ac:dyDescent="0.35">
      <c r="C90" s="24"/>
      <c r="D90" s="24"/>
      <c r="E90" s="24"/>
      <c r="F90" s="24"/>
      <c r="G90" s="24"/>
      <c r="H90" s="24"/>
      <c r="I90" s="24"/>
      <c r="J90" s="24"/>
      <c r="K90" s="24"/>
      <c r="L90" s="24"/>
      <c r="M90" s="24"/>
      <c r="N90" s="24"/>
      <c r="O90" s="24"/>
      <c r="P90" s="24"/>
      <c r="Q90" s="24"/>
      <c r="R90" s="24"/>
    </row>
    <row r="91" spans="3:18" ht="16" customHeight="1" x14ac:dyDescent="0.35">
      <c r="C91" s="24"/>
      <c r="D91" s="24"/>
      <c r="E91" s="24"/>
      <c r="F91" s="24"/>
      <c r="G91" s="24"/>
      <c r="H91" s="24"/>
      <c r="I91" s="24"/>
      <c r="J91" s="24"/>
      <c r="K91" s="24"/>
      <c r="L91" s="24"/>
      <c r="M91" s="24"/>
      <c r="N91" s="24"/>
      <c r="O91" s="24"/>
      <c r="P91" s="24"/>
      <c r="Q91" s="24"/>
      <c r="R91" s="24"/>
    </row>
    <row r="92" spans="3:18" ht="16" customHeight="1" x14ac:dyDescent="0.35">
      <c r="C92" s="24"/>
      <c r="D92" s="24"/>
      <c r="E92" s="24"/>
      <c r="F92" s="24"/>
      <c r="G92" s="24"/>
      <c r="H92" s="24"/>
      <c r="I92" s="24"/>
      <c r="J92" s="24"/>
      <c r="K92" s="24"/>
      <c r="L92" s="24"/>
      <c r="M92" s="24"/>
      <c r="N92" s="24"/>
      <c r="O92" s="24"/>
      <c r="P92" s="24"/>
      <c r="Q92" s="24"/>
      <c r="R92" s="24"/>
    </row>
    <row r="93" spans="3:18" ht="16" customHeight="1" x14ac:dyDescent="0.35">
      <c r="C93" s="24"/>
      <c r="D93" s="24"/>
      <c r="E93" s="24"/>
      <c r="F93" s="24"/>
      <c r="G93" s="24"/>
      <c r="H93" s="24"/>
      <c r="I93" s="24"/>
      <c r="J93" s="24"/>
      <c r="K93" s="24"/>
      <c r="L93" s="24"/>
      <c r="M93" s="24"/>
      <c r="N93" s="24"/>
      <c r="O93" s="24"/>
      <c r="P93" s="24"/>
      <c r="Q93" s="24"/>
      <c r="R93" s="24"/>
    </row>
    <row r="94" spans="3:18" ht="16" customHeight="1" x14ac:dyDescent="0.35">
      <c r="C94" s="24"/>
      <c r="D94" s="24"/>
      <c r="E94" s="24"/>
      <c r="F94" s="24"/>
      <c r="G94" s="24"/>
      <c r="H94" s="24"/>
      <c r="I94" s="24"/>
      <c r="J94" s="24"/>
      <c r="K94" s="24"/>
      <c r="L94" s="24"/>
      <c r="M94" s="24"/>
      <c r="N94" s="24"/>
      <c r="O94" s="24"/>
      <c r="P94" s="24"/>
      <c r="Q94" s="24"/>
      <c r="R94" s="24"/>
    </row>
    <row r="95" spans="3:18" ht="16" customHeight="1" x14ac:dyDescent="0.35">
      <c r="C95" s="24"/>
      <c r="D95" s="24"/>
      <c r="E95" s="24"/>
      <c r="F95" s="24"/>
      <c r="G95" s="24"/>
      <c r="H95" s="24"/>
      <c r="I95" s="24"/>
      <c r="J95" s="24"/>
      <c r="K95" s="24"/>
      <c r="L95" s="24"/>
      <c r="M95" s="24"/>
      <c r="N95" s="24"/>
      <c r="O95" s="24"/>
      <c r="P95" s="24"/>
      <c r="Q95" s="24"/>
      <c r="R95" s="24"/>
    </row>
    <row r="96" spans="3:18" ht="16" customHeight="1" x14ac:dyDescent="0.35">
      <c r="C96" s="24"/>
      <c r="D96" s="24"/>
      <c r="E96" s="24"/>
      <c r="F96" s="24"/>
      <c r="G96" s="24"/>
      <c r="H96" s="24"/>
      <c r="I96" s="24"/>
      <c r="J96" s="24"/>
      <c r="K96" s="24"/>
      <c r="L96" s="24"/>
      <c r="M96" s="24"/>
      <c r="N96" s="24"/>
      <c r="O96" s="24"/>
      <c r="P96" s="24"/>
      <c r="Q96" s="24"/>
      <c r="R96" s="24"/>
    </row>
    <row r="97" spans="3:18" ht="16" customHeight="1" x14ac:dyDescent="0.35">
      <c r="C97" s="24"/>
      <c r="D97" s="24"/>
      <c r="E97" s="24"/>
      <c r="F97" s="24"/>
      <c r="G97" s="24"/>
      <c r="H97" s="24"/>
      <c r="I97" s="24"/>
      <c r="J97" s="24"/>
      <c r="K97" s="24"/>
      <c r="L97" s="24"/>
      <c r="M97" s="24"/>
      <c r="N97" s="24"/>
      <c r="O97" s="24"/>
      <c r="P97" s="24"/>
      <c r="Q97" s="24"/>
      <c r="R97" s="24"/>
    </row>
  </sheetData>
  <sheetProtection algorithmName="SHA-512" hashValue="ziLMr1MH7nzSxtkd/KPRpmyJ9z1FW73xjieuy0aHRdBPb8eXZ9Oe28FT8GiDFde66k7EiqpoFR1d07pJME0www==" saltValue="BXTtW9vuIw+XKXPS6i431g==" spinCount="100000" sheet="1" objects="1" scenarios="1" selectLockedCells="1" selectUnlockedCells="1"/>
  <customSheetViews>
    <customSheetView guid="{8D88DD34-EDCF-2545-92E6-3B4294438499}" scale="90" showGridLines="0" topLeftCell="B60">
      <selection activeCell="C40" sqref="C40:R58"/>
      <pageMargins left="0" right="0" top="0" bottom="0" header="0" footer="0"/>
    </customSheetView>
  </customSheetViews>
  <mergeCells count="9">
    <mergeCell ref="C62:L75"/>
    <mergeCell ref="C38:R56"/>
    <mergeCell ref="C57:K58"/>
    <mergeCell ref="C59:R60"/>
    <mergeCell ref="C7:K8"/>
    <mergeCell ref="C9:P10"/>
    <mergeCell ref="C12:R32"/>
    <mergeCell ref="C33:K34"/>
    <mergeCell ref="C35:R36"/>
  </mergeCells>
  <pageMargins left="0.7" right="0.7" top="0.75" bottom="0.75" header="0.3" footer="0.3"/>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6A437D-685C-3C4A-BFF8-4B55FDC4C1A4}">
  <sheetPr codeName="Planilha33"/>
  <dimension ref="A1:AH98"/>
  <sheetViews>
    <sheetView showGridLines="0" showRowColHeaders="0" zoomScaleNormal="100" workbookViewId="0">
      <selection activeCell="C57" sqref="C57:Q61"/>
      <extLst>
        <ext xmlns:xlsdti="http://schemas.microsoft.com/office/spreadsheetml/2023/showDataTypeIcons" uri="{77bfe23e-c014-4d31-8a63-9c772dbf06b6}">
          <xlsdti:showDataTypeIcons visible="0"/>
        </ext>
      </extLst>
    </sheetView>
  </sheetViews>
  <sheetFormatPr defaultColWidth="10.83203125" defaultRowHeight="15.5" x14ac:dyDescent="0.35"/>
  <cols>
    <col min="1" max="2" width="10.83203125" style="8"/>
    <col min="3" max="18" width="10.83203125" style="9"/>
    <col min="19" max="34" width="10.83203125" style="8"/>
    <col min="35" max="16384" width="10.83203125" style="9"/>
  </cols>
  <sheetData>
    <row r="1" spans="3:18" x14ac:dyDescent="0.35">
      <c r="C1" s="8"/>
      <c r="D1" s="8"/>
      <c r="E1" s="8"/>
      <c r="F1" s="8"/>
      <c r="G1" s="8"/>
      <c r="H1" s="8"/>
      <c r="I1" s="8"/>
      <c r="J1" s="8"/>
      <c r="K1" s="8"/>
      <c r="L1" s="8"/>
      <c r="M1" s="8"/>
      <c r="N1" s="8"/>
      <c r="O1" s="8"/>
      <c r="P1" s="8"/>
      <c r="Q1" s="8"/>
      <c r="R1" s="8"/>
    </row>
    <row r="2" spans="3:18" x14ac:dyDescent="0.35">
      <c r="C2" s="8"/>
      <c r="D2" s="8"/>
      <c r="E2" s="8"/>
      <c r="F2" s="8"/>
      <c r="G2" s="8"/>
      <c r="H2" s="8"/>
      <c r="I2" s="8"/>
      <c r="J2" s="8"/>
      <c r="K2" s="8"/>
      <c r="L2" s="8"/>
      <c r="M2" s="8"/>
      <c r="N2" s="8"/>
      <c r="O2" s="8"/>
      <c r="P2" s="8"/>
      <c r="Q2" s="8"/>
      <c r="R2" s="8"/>
    </row>
    <row r="3" spans="3:18" x14ac:dyDescent="0.35">
      <c r="C3" s="8"/>
      <c r="D3" s="8"/>
      <c r="E3" s="8"/>
      <c r="F3" s="8"/>
      <c r="G3" s="8"/>
      <c r="H3" s="8"/>
      <c r="I3" s="8"/>
      <c r="J3" s="8"/>
      <c r="K3" s="8"/>
      <c r="L3" s="8"/>
      <c r="M3" s="8"/>
      <c r="N3" s="8"/>
      <c r="O3" s="8"/>
      <c r="P3" s="8"/>
      <c r="Q3" s="8"/>
      <c r="R3" s="8"/>
    </row>
    <row r="4" spans="3:18" x14ac:dyDescent="0.35">
      <c r="C4" s="8"/>
      <c r="D4" s="8"/>
      <c r="E4" s="8"/>
      <c r="F4" s="8"/>
      <c r="G4" s="8"/>
      <c r="H4" s="8"/>
      <c r="I4" s="8"/>
      <c r="J4" s="8"/>
      <c r="K4" s="8"/>
      <c r="L4" s="8"/>
      <c r="M4" s="8"/>
      <c r="N4" s="8"/>
      <c r="O4" s="8"/>
      <c r="P4" s="8"/>
      <c r="Q4" s="8"/>
      <c r="R4" s="8"/>
    </row>
    <row r="5" spans="3:18" x14ac:dyDescent="0.35">
      <c r="C5" s="8"/>
      <c r="D5" s="8"/>
      <c r="E5" s="8"/>
      <c r="F5" s="8"/>
      <c r="G5" s="8"/>
      <c r="H5" s="8"/>
      <c r="I5" s="8"/>
      <c r="J5" s="8"/>
      <c r="K5" s="8"/>
      <c r="L5" s="8"/>
      <c r="M5" s="8"/>
      <c r="N5" s="8"/>
      <c r="O5" s="8"/>
      <c r="P5" s="8"/>
      <c r="Q5" s="8"/>
      <c r="R5" s="8"/>
    </row>
    <row r="6" spans="3:18" x14ac:dyDescent="0.35">
      <c r="C6" s="8"/>
      <c r="D6" s="8"/>
      <c r="E6" s="8"/>
      <c r="F6" s="8"/>
      <c r="G6" s="8"/>
      <c r="H6" s="8"/>
      <c r="I6" s="8"/>
      <c r="J6" s="8"/>
      <c r="K6" s="8"/>
      <c r="L6" s="8"/>
      <c r="M6" s="8"/>
      <c r="N6" s="8"/>
      <c r="O6" s="8"/>
      <c r="P6" s="8"/>
      <c r="Q6" s="8"/>
      <c r="R6" s="8"/>
    </row>
    <row r="7" spans="3:18" x14ac:dyDescent="0.35">
      <c r="C7" s="463" t="s">
        <v>531</v>
      </c>
      <c r="D7" s="463"/>
      <c r="E7" s="463"/>
      <c r="F7" s="463"/>
      <c r="G7" s="463"/>
      <c r="H7" s="463"/>
      <c r="I7" s="463"/>
      <c r="J7" s="463"/>
      <c r="K7" s="463"/>
      <c r="L7" s="7"/>
      <c r="M7" s="7"/>
      <c r="N7" s="7"/>
      <c r="O7" s="7"/>
      <c r="P7" s="7"/>
      <c r="Q7" s="7"/>
      <c r="R7" s="7"/>
    </row>
    <row r="8" spans="3:18" x14ac:dyDescent="0.35">
      <c r="C8" s="463"/>
      <c r="D8" s="463"/>
      <c r="E8" s="463"/>
      <c r="F8" s="463"/>
      <c r="G8" s="463"/>
      <c r="H8" s="463"/>
      <c r="I8" s="463"/>
      <c r="J8" s="463"/>
      <c r="K8" s="463"/>
      <c r="L8" s="7"/>
      <c r="M8" s="7"/>
      <c r="N8" s="7"/>
      <c r="O8" s="7"/>
      <c r="P8" s="7"/>
      <c r="Q8" s="7"/>
      <c r="R8" s="7"/>
    </row>
    <row r="9" spans="3:18" ht="16" customHeight="1" x14ac:dyDescent="0.35">
      <c r="C9" s="224" t="s">
        <v>153</v>
      </c>
      <c r="D9" s="224"/>
      <c r="E9" s="224"/>
      <c r="F9" s="224"/>
      <c r="G9" s="224"/>
      <c r="H9" s="224"/>
      <c r="I9" s="224"/>
      <c r="J9" s="224"/>
      <c r="K9" s="224"/>
      <c r="L9" s="224"/>
      <c r="M9" s="224"/>
      <c r="N9" s="224"/>
      <c r="O9" s="224"/>
      <c r="P9" s="224"/>
      <c r="Q9" s="7"/>
      <c r="R9" s="7"/>
    </row>
    <row r="10" spans="3:18" ht="16" customHeight="1" x14ac:dyDescent="0.35">
      <c r="C10" s="224"/>
      <c r="D10" s="224"/>
      <c r="E10" s="224"/>
      <c r="F10" s="224"/>
      <c r="G10" s="224"/>
      <c r="H10" s="224"/>
      <c r="I10" s="224"/>
      <c r="J10" s="224"/>
      <c r="K10" s="224"/>
      <c r="L10" s="224"/>
      <c r="M10" s="224"/>
      <c r="N10" s="224"/>
      <c r="O10" s="224"/>
      <c r="P10" s="224"/>
      <c r="Q10" s="7"/>
      <c r="R10" s="7"/>
    </row>
    <row r="11" spans="3:18" ht="16.5" x14ac:dyDescent="0.35">
      <c r="C11" s="12"/>
      <c r="D11" s="13"/>
      <c r="E11" s="13"/>
      <c r="F11" s="13"/>
      <c r="G11" s="14"/>
      <c r="H11" s="14"/>
      <c r="I11" s="14"/>
      <c r="J11" s="14"/>
      <c r="K11" s="14"/>
      <c r="L11" s="14"/>
      <c r="M11" s="14"/>
      <c r="N11" s="14"/>
      <c r="O11" s="14"/>
      <c r="P11" s="14"/>
      <c r="Q11" s="14"/>
      <c r="R11" s="15"/>
    </row>
    <row r="12" spans="3:18" ht="16" customHeight="1" x14ac:dyDescent="0.35">
      <c r="C12" s="541" t="s">
        <v>532</v>
      </c>
      <c r="D12" s="541"/>
      <c r="E12" s="541"/>
      <c r="F12" s="541"/>
      <c r="G12" s="541"/>
      <c r="H12" s="541"/>
      <c r="I12" s="541"/>
      <c r="J12" s="541"/>
      <c r="K12" s="541"/>
      <c r="L12" s="541"/>
      <c r="M12" s="541"/>
      <c r="N12" s="541"/>
      <c r="O12" s="541"/>
      <c r="P12" s="541"/>
      <c r="Q12" s="541"/>
      <c r="R12" s="541"/>
    </row>
    <row r="13" spans="3:18" ht="16" customHeight="1" x14ac:dyDescent="0.35">
      <c r="C13" s="541"/>
      <c r="D13" s="541"/>
      <c r="E13" s="541"/>
      <c r="F13" s="541"/>
      <c r="G13" s="541"/>
      <c r="H13" s="541"/>
      <c r="I13" s="541"/>
      <c r="J13" s="541"/>
      <c r="K13" s="541"/>
      <c r="L13" s="541"/>
      <c r="M13" s="541"/>
      <c r="N13" s="541"/>
      <c r="O13" s="541"/>
      <c r="P13" s="541"/>
      <c r="Q13" s="541"/>
      <c r="R13" s="541"/>
    </row>
    <row r="14" spans="3:18" ht="17.149999999999999" customHeight="1" x14ac:dyDescent="0.35">
      <c r="C14" s="541"/>
      <c r="D14" s="541"/>
      <c r="E14" s="541"/>
      <c r="F14" s="541"/>
      <c r="G14" s="541"/>
      <c r="H14" s="541"/>
      <c r="I14" s="541"/>
      <c r="J14" s="541"/>
      <c r="K14" s="541"/>
      <c r="L14" s="541"/>
      <c r="M14" s="541"/>
      <c r="N14" s="541"/>
      <c r="O14" s="541"/>
      <c r="P14" s="541"/>
      <c r="Q14" s="541"/>
      <c r="R14" s="541"/>
    </row>
    <row r="15" spans="3:18" ht="17.149999999999999" customHeight="1" x14ac:dyDescent="0.35">
      <c r="C15" s="541"/>
      <c r="D15" s="541"/>
      <c r="E15" s="541"/>
      <c r="F15" s="541"/>
      <c r="G15" s="541"/>
      <c r="H15" s="541"/>
      <c r="I15" s="541"/>
      <c r="J15" s="541"/>
      <c r="K15" s="541"/>
      <c r="L15" s="541"/>
      <c r="M15" s="541"/>
      <c r="N15" s="541"/>
      <c r="O15" s="541"/>
      <c r="P15" s="541"/>
      <c r="Q15" s="541"/>
      <c r="R15" s="541"/>
    </row>
    <row r="16" spans="3:18" ht="16" customHeight="1" x14ac:dyDescent="0.35">
      <c r="C16" s="541"/>
      <c r="D16" s="541"/>
      <c r="E16" s="541"/>
      <c r="F16" s="541"/>
      <c r="G16" s="541"/>
      <c r="H16" s="541"/>
      <c r="I16" s="541"/>
      <c r="J16" s="541"/>
      <c r="K16" s="541"/>
      <c r="L16" s="541"/>
      <c r="M16" s="541"/>
      <c r="N16" s="541"/>
      <c r="O16" s="541"/>
      <c r="P16" s="541"/>
      <c r="Q16" s="541"/>
      <c r="R16" s="541"/>
    </row>
    <row r="17" spans="3:18" ht="16" customHeight="1" x14ac:dyDescent="0.35">
      <c r="C17" s="541"/>
      <c r="D17" s="541"/>
      <c r="E17" s="541"/>
      <c r="F17" s="541"/>
      <c r="G17" s="541"/>
      <c r="H17" s="541"/>
      <c r="I17" s="541"/>
      <c r="J17" s="541"/>
      <c r="K17" s="541"/>
      <c r="L17" s="541"/>
      <c r="M17" s="541"/>
      <c r="N17" s="541"/>
      <c r="O17" s="541"/>
      <c r="P17" s="541"/>
      <c r="Q17" s="541"/>
      <c r="R17" s="541"/>
    </row>
    <row r="18" spans="3:18" ht="16" customHeight="1" x14ac:dyDescent="0.35">
      <c r="C18" s="541"/>
      <c r="D18" s="541"/>
      <c r="E18" s="541"/>
      <c r="F18" s="541"/>
      <c r="G18" s="541"/>
      <c r="H18" s="541"/>
      <c r="I18" s="541"/>
      <c r="J18" s="541"/>
      <c r="K18" s="541"/>
      <c r="L18" s="541"/>
      <c r="M18" s="541"/>
      <c r="N18" s="541"/>
      <c r="O18" s="541"/>
      <c r="P18" s="541"/>
      <c r="Q18" s="541"/>
      <c r="R18" s="541"/>
    </row>
    <row r="19" spans="3:18" ht="16" customHeight="1" x14ac:dyDescent="0.35">
      <c r="C19" s="541"/>
      <c r="D19" s="541"/>
      <c r="E19" s="541"/>
      <c r="F19" s="541"/>
      <c r="G19" s="541"/>
      <c r="H19" s="541"/>
      <c r="I19" s="541"/>
      <c r="J19" s="541"/>
      <c r="K19" s="541"/>
      <c r="L19" s="541"/>
      <c r="M19" s="541"/>
      <c r="N19" s="541"/>
      <c r="O19" s="541"/>
      <c r="P19" s="541"/>
      <c r="Q19" s="541"/>
      <c r="R19" s="541"/>
    </row>
    <row r="20" spans="3:18" ht="16" customHeight="1" x14ac:dyDescent="0.35">
      <c r="C20" s="541"/>
      <c r="D20" s="541"/>
      <c r="E20" s="541"/>
      <c r="F20" s="541"/>
      <c r="G20" s="541"/>
      <c r="H20" s="541"/>
      <c r="I20" s="541"/>
      <c r="J20" s="541"/>
      <c r="K20" s="541"/>
      <c r="L20" s="541"/>
      <c r="M20" s="541"/>
      <c r="N20" s="541"/>
      <c r="O20" s="541"/>
      <c r="P20" s="541"/>
      <c r="Q20" s="541"/>
      <c r="R20" s="541"/>
    </row>
    <row r="21" spans="3:18" ht="16" customHeight="1" x14ac:dyDescent="0.35">
      <c r="C21" s="541"/>
      <c r="D21" s="541"/>
      <c r="E21" s="541"/>
      <c r="F21" s="541"/>
      <c r="G21" s="541"/>
      <c r="H21" s="541"/>
      <c r="I21" s="541"/>
      <c r="J21" s="541"/>
      <c r="K21" s="541"/>
      <c r="L21" s="541"/>
      <c r="M21" s="541"/>
      <c r="N21" s="541"/>
      <c r="O21" s="541"/>
      <c r="P21" s="541"/>
      <c r="Q21" s="541"/>
      <c r="R21" s="541"/>
    </row>
    <row r="22" spans="3:18" ht="16" customHeight="1" x14ac:dyDescent="0.35">
      <c r="C22" s="541"/>
      <c r="D22" s="541"/>
      <c r="E22" s="541"/>
      <c r="F22" s="541"/>
      <c r="G22" s="541"/>
      <c r="H22" s="541"/>
      <c r="I22" s="541"/>
      <c r="J22" s="541"/>
      <c r="K22" s="541"/>
      <c r="L22" s="541"/>
      <c r="M22" s="541"/>
      <c r="N22" s="541"/>
      <c r="O22" s="541"/>
      <c r="P22" s="541"/>
      <c r="Q22" s="541"/>
      <c r="R22" s="541"/>
    </row>
    <row r="23" spans="3:18" ht="16" customHeight="1" x14ac:dyDescent="0.35">
      <c r="C23" s="541"/>
      <c r="D23" s="541"/>
      <c r="E23" s="541"/>
      <c r="F23" s="541"/>
      <c r="G23" s="541"/>
      <c r="H23" s="541"/>
      <c r="I23" s="541"/>
      <c r="J23" s="541"/>
      <c r="K23" s="541"/>
      <c r="L23" s="541"/>
      <c r="M23" s="541"/>
      <c r="N23" s="541"/>
      <c r="O23" s="541"/>
      <c r="P23" s="541"/>
      <c r="Q23" s="541"/>
      <c r="R23" s="541"/>
    </row>
    <row r="24" spans="3:18" ht="16" customHeight="1" x14ac:dyDescent="0.35">
      <c r="C24" s="541"/>
      <c r="D24" s="541"/>
      <c r="E24" s="541"/>
      <c r="F24" s="541"/>
      <c r="G24" s="541"/>
      <c r="H24" s="541"/>
      <c r="I24" s="541"/>
      <c r="J24" s="541"/>
      <c r="K24" s="541"/>
      <c r="L24" s="541"/>
      <c r="M24" s="541"/>
      <c r="N24" s="541"/>
      <c r="O24" s="541"/>
      <c r="P24" s="541"/>
      <c r="Q24" s="541"/>
      <c r="R24" s="541"/>
    </row>
    <row r="25" spans="3:18" ht="16" customHeight="1" x14ac:dyDescent="0.35">
      <c r="C25" s="541"/>
      <c r="D25" s="541"/>
      <c r="E25" s="541"/>
      <c r="F25" s="541"/>
      <c r="G25" s="541"/>
      <c r="H25" s="541"/>
      <c r="I25" s="541"/>
      <c r="J25" s="541"/>
      <c r="K25" s="541"/>
      <c r="L25" s="541"/>
      <c r="M25" s="541"/>
      <c r="N25" s="541"/>
      <c r="O25" s="541"/>
      <c r="P25" s="541"/>
      <c r="Q25" s="541"/>
      <c r="R25" s="541"/>
    </row>
    <row r="26" spans="3:18" ht="16" customHeight="1" x14ac:dyDescent="0.35">
      <c r="C26" s="541"/>
      <c r="D26" s="541"/>
      <c r="E26" s="541"/>
      <c r="F26" s="541"/>
      <c r="G26" s="541"/>
      <c r="H26" s="541"/>
      <c r="I26" s="541"/>
      <c r="J26" s="541"/>
      <c r="K26" s="541"/>
      <c r="L26" s="541"/>
      <c r="M26" s="541"/>
      <c r="N26" s="541"/>
      <c r="O26" s="541"/>
      <c r="P26" s="541"/>
      <c r="Q26" s="541"/>
      <c r="R26" s="541"/>
    </row>
    <row r="27" spans="3:18" ht="16" customHeight="1" x14ac:dyDescent="0.35">
      <c r="C27" s="541"/>
      <c r="D27" s="541"/>
      <c r="E27" s="541"/>
      <c r="F27" s="541"/>
      <c r="G27" s="541"/>
      <c r="H27" s="541"/>
      <c r="I27" s="541"/>
      <c r="J27" s="541"/>
      <c r="K27" s="541"/>
      <c r="L27" s="541"/>
      <c r="M27" s="541"/>
      <c r="N27" s="541"/>
      <c r="O27" s="541"/>
      <c r="P27" s="541"/>
      <c r="Q27" s="541"/>
      <c r="R27" s="541"/>
    </row>
    <row r="28" spans="3:18" ht="16" customHeight="1" x14ac:dyDescent="0.35">
      <c r="C28" s="541"/>
      <c r="D28" s="541"/>
      <c r="E28" s="541"/>
      <c r="F28" s="541"/>
      <c r="G28" s="541"/>
      <c r="H28" s="541"/>
      <c r="I28" s="541"/>
      <c r="J28" s="541"/>
      <c r="K28" s="541"/>
      <c r="L28" s="541"/>
      <c r="M28" s="541"/>
      <c r="N28" s="541"/>
      <c r="O28" s="541"/>
      <c r="P28" s="541"/>
      <c r="Q28" s="541"/>
      <c r="R28" s="541"/>
    </row>
    <row r="29" spans="3:18" ht="16" customHeight="1" x14ac:dyDescent="0.35">
      <c r="C29" s="541"/>
      <c r="D29" s="541"/>
      <c r="E29" s="541"/>
      <c r="F29" s="541"/>
      <c r="G29" s="541"/>
      <c r="H29" s="541"/>
      <c r="I29" s="541"/>
      <c r="J29" s="541"/>
      <c r="K29" s="541"/>
      <c r="L29" s="541"/>
      <c r="M29" s="541"/>
      <c r="N29" s="541"/>
      <c r="O29" s="541"/>
      <c r="P29" s="541"/>
      <c r="Q29" s="541"/>
      <c r="R29" s="541"/>
    </row>
    <row r="30" spans="3:18" ht="16" customHeight="1" x14ac:dyDescent="0.35">
      <c r="C30" s="541"/>
      <c r="D30" s="541"/>
      <c r="E30" s="541"/>
      <c r="F30" s="541"/>
      <c r="G30" s="541"/>
      <c r="H30" s="541"/>
      <c r="I30" s="541"/>
      <c r="J30" s="541"/>
      <c r="K30" s="541"/>
      <c r="L30" s="541"/>
      <c r="M30" s="541"/>
      <c r="N30" s="541"/>
      <c r="O30" s="541"/>
      <c r="P30" s="541"/>
      <c r="Q30" s="541"/>
      <c r="R30" s="541"/>
    </row>
    <row r="31" spans="3:18" ht="16" customHeight="1" x14ac:dyDescent="0.35">
      <c r="C31" s="541"/>
      <c r="D31" s="541"/>
      <c r="E31" s="541"/>
      <c r="F31" s="541"/>
      <c r="G31" s="541"/>
      <c r="H31" s="541"/>
      <c r="I31" s="541"/>
      <c r="J31" s="541"/>
      <c r="K31" s="541"/>
      <c r="L31" s="541"/>
      <c r="M31" s="541"/>
      <c r="N31" s="541"/>
      <c r="O31" s="541"/>
      <c r="P31" s="541"/>
      <c r="Q31" s="541"/>
      <c r="R31" s="541"/>
    </row>
    <row r="32" spans="3:18" ht="16" customHeight="1" x14ac:dyDescent="0.35">
      <c r="C32" s="541"/>
      <c r="D32" s="541"/>
      <c r="E32" s="541"/>
      <c r="F32" s="541"/>
      <c r="G32" s="541"/>
      <c r="H32" s="541"/>
      <c r="I32" s="541"/>
      <c r="J32" s="541"/>
      <c r="K32" s="541"/>
      <c r="L32" s="541"/>
      <c r="M32" s="541"/>
      <c r="N32" s="541"/>
      <c r="O32" s="541"/>
      <c r="P32" s="541"/>
      <c r="Q32" s="541"/>
      <c r="R32" s="541"/>
    </row>
    <row r="33" spans="3:18" ht="16" customHeight="1" x14ac:dyDescent="0.35">
      <c r="C33" s="541"/>
      <c r="D33" s="541"/>
      <c r="E33" s="541"/>
      <c r="F33" s="541"/>
      <c r="G33" s="541"/>
      <c r="H33" s="541"/>
      <c r="I33" s="541"/>
      <c r="J33" s="541"/>
      <c r="K33" s="541"/>
      <c r="L33" s="541"/>
      <c r="M33" s="541"/>
      <c r="N33" s="541"/>
      <c r="O33" s="541"/>
      <c r="P33" s="541"/>
      <c r="Q33" s="541"/>
      <c r="R33" s="541"/>
    </row>
    <row r="34" spans="3:18" ht="16" customHeight="1" x14ac:dyDescent="0.35">
      <c r="C34" s="541"/>
      <c r="D34" s="541"/>
      <c r="E34" s="541"/>
      <c r="F34" s="541"/>
      <c r="G34" s="541"/>
      <c r="H34" s="541"/>
      <c r="I34" s="541"/>
      <c r="J34" s="541"/>
      <c r="K34" s="541"/>
      <c r="L34" s="541"/>
      <c r="M34" s="541"/>
      <c r="N34" s="541"/>
      <c r="O34" s="541"/>
      <c r="P34" s="541"/>
      <c r="Q34" s="541"/>
      <c r="R34" s="541"/>
    </row>
    <row r="35" spans="3:18" ht="16" customHeight="1" x14ac:dyDescent="0.35">
      <c r="C35" s="541"/>
      <c r="D35" s="541"/>
      <c r="E35" s="541"/>
      <c r="F35" s="541"/>
      <c r="G35" s="541"/>
      <c r="H35" s="541"/>
      <c r="I35" s="541"/>
      <c r="J35" s="541"/>
      <c r="K35" s="541"/>
      <c r="L35" s="541"/>
      <c r="M35" s="541"/>
      <c r="N35" s="541"/>
      <c r="O35" s="541"/>
      <c r="P35" s="541"/>
      <c r="Q35" s="541"/>
      <c r="R35" s="541"/>
    </row>
    <row r="36" spans="3:18" ht="16" customHeight="1" x14ac:dyDescent="0.35">
      <c r="C36" s="541"/>
      <c r="D36" s="541"/>
      <c r="E36" s="541"/>
      <c r="F36" s="541"/>
      <c r="G36" s="541"/>
      <c r="H36" s="541"/>
      <c r="I36" s="541"/>
      <c r="J36" s="541"/>
      <c r="K36" s="541"/>
      <c r="L36" s="541"/>
      <c r="M36" s="541"/>
      <c r="N36" s="541"/>
      <c r="O36" s="541"/>
      <c r="P36" s="541"/>
      <c r="Q36" s="541"/>
      <c r="R36" s="541"/>
    </row>
    <row r="37" spans="3:18" ht="16" customHeight="1" x14ac:dyDescent="0.35">
      <c r="C37" s="541"/>
      <c r="D37" s="541"/>
      <c r="E37" s="541"/>
      <c r="F37" s="541"/>
      <c r="G37" s="541"/>
      <c r="H37" s="541"/>
      <c r="I37" s="541"/>
      <c r="J37" s="541"/>
      <c r="K37" s="541"/>
      <c r="L37" s="541"/>
      <c r="M37" s="541"/>
      <c r="N37" s="541"/>
      <c r="O37" s="541"/>
      <c r="P37" s="541"/>
      <c r="Q37" s="541"/>
      <c r="R37" s="541"/>
    </row>
    <row r="38" spans="3:18" ht="16" customHeight="1" x14ac:dyDescent="0.35">
      <c r="C38" s="541"/>
      <c r="D38" s="541"/>
      <c r="E38" s="541"/>
      <c r="F38" s="541"/>
      <c r="G38" s="541"/>
      <c r="H38" s="541"/>
      <c r="I38" s="541"/>
      <c r="J38" s="541"/>
      <c r="K38" s="541"/>
      <c r="L38" s="541"/>
      <c r="M38" s="541"/>
      <c r="N38" s="541"/>
      <c r="O38" s="541"/>
      <c r="P38" s="541"/>
      <c r="Q38" s="541"/>
      <c r="R38" s="541"/>
    </row>
    <row r="39" spans="3:18" ht="16" customHeight="1" x14ac:dyDescent="0.35">
      <c r="C39" s="541"/>
      <c r="D39" s="541"/>
      <c r="E39" s="541"/>
      <c r="F39" s="541"/>
      <c r="G39" s="541"/>
      <c r="H39" s="541"/>
      <c r="I39" s="541"/>
      <c r="J39" s="541"/>
      <c r="K39" s="541"/>
      <c r="L39" s="541"/>
      <c r="M39" s="541"/>
      <c r="N39" s="541"/>
      <c r="O39" s="541"/>
      <c r="P39" s="541"/>
      <c r="Q39" s="541"/>
      <c r="R39" s="541"/>
    </row>
    <row r="40" spans="3:18" ht="16" customHeight="1" x14ac:dyDescent="0.35">
      <c r="C40" s="541"/>
      <c r="D40" s="541"/>
      <c r="E40" s="541"/>
      <c r="F40" s="541"/>
      <c r="G40" s="541"/>
      <c r="H40" s="541"/>
      <c r="I40" s="541"/>
      <c r="J40" s="541"/>
      <c r="K40" s="541"/>
      <c r="L40" s="541"/>
      <c r="M40" s="541"/>
      <c r="N40" s="541"/>
      <c r="O40" s="541"/>
      <c r="P40" s="541"/>
      <c r="Q40" s="541"/>
      <c r="R40" s="541"/>
    </row>
    <row r="41" spans="3:18" ht="16" customHeight="1" x14ac:dyDescent="0.35">
      <c r="C41" s="541"/>
      <c r="D41" s="541"/>
      <c r="E41" s="541"/>
      <c r="F41" s="541"/>
      <c r="G41" s="541"/>
      <c r="H41" s="541"/>
      <c r="I41" s="541"/>
      <c r="J41" s="541"/>
      <c r="K41" s="541"/>
      <c r="L41" s="541"/>
      <c r="M41" s="541"/>
      <c r="N41" s="541"/>
      <c r="O41" s="541"/>
      <c r="P41" s="541"/>
      <c r="Q41" s="541"/>
      <c r="R41" s="541"/>
    </row>
    <row r="42" spans="3:18" ht="16" customHeight="1" x14ac:dyDescent="0.35">
      <c r="C42" s="541"/>
      <c r="D42" s="541"/>
      <c r="E42" s="541"/>
      <c r="F42" s="541"/>
      <c r="G42" s="541"/>
      <c r="H42" s="541"/>
      <c r="I42" s="541"/>
      <c r="J42" s="541"/>
      <c r="K42" s="541"/>
      <c r="L42" s="541"/>
      <c r="M42" s="541"/>
      <c r="N42" s="541"/>
      <c r="O42" s="541"/>
      <c r="P42" s="541"/>
      <c r="Q42" s="541"/>
      <c r="R42" s="541"/>
    </row>
    <row r="43" spans="3:18" ht="16" customHeight="1" x14ac:dyDescent="0.35">
      <c r="C43" s="541"/>
      <c r="D43" s="541"/>
      <c r="E43" s="541"/>
      <c r="F43" s="541"/>
      <c r="G43" s="541"/>
      <c r="H43" s="541"/>
      <c r="I43" s="541"/>
      <c r="J43" s="541"/>
      <c r="K43" s="541"/>
      <c r="L43" s="541"/>
      <c r="M43" s="541"/>
      <c r="N43" s="541"/>
      <c r="O43" s="541"/>
      <c r="P43" s="541"/>
      <c r="Q43" s="541"/>
      <c r="R43" s="541"/>
    </row>
    <row r="44" spans="3:18" ht="16" customHeight="1" x14ac:dyDescent="0.35">
      <c r="C44" s="541"/>
      <c r="D44" s="541"/>
      <c r="E44" s="541"/>
      <c r="F44" s="541"/>
      <c r="G44" s="541"/>
      <c r="H44" s="541"/>
      <c r="I44" s="541"/>
      <c r="J44" s="541"/>
      <c r="K44" s="541"/>
      <c r="L44" s="541"/>
      <c r="M44" s="541"/>
      <c r="N44" s="541"/>
      <c r="O44" s="541"/>
      <c r="P44" s="541"/>
      <c r="Q44" s="541"/>
      <c r="R44" s="541"/>
    </row>
    <row r="45" spans="3:18" ht="16" customHeight="1" x14ac:dyDescent="0.35">
      <c r="C45" s="541"/>
      <c r="D45" s="541"/>
      <c r="E45" s="541"/>
      <c r="F45" s="541"/>
      <c r="G45" s="541"/>
      <c r="H45" s="541"/>
      <c r="I45" s="541"/>
      <c r="J45" s="541"/>
      <c r="K45" s="541"/>
      <c r="L45" s="541"/>
      <c r="M45" s="541"/>
      <c r="N45" s="541"/>
      <c r="O45" s="541"/>
      <c r="P45" s="541"/>
      <c r="Q45" s="541"/>
      <c r="R45" s="541"/>
    </row>
    <row r="46" spans="3:18" ht="16" customHeight="1" x14ac:dyDescent="0.35">
      <c r="C46" s="541"/>
      <c r="D46" s="541"/>
      <c r="E46" s="541"/>
      <c r="F46" s="541"/>
      <c r="G46" s="541"/>
      <c r="H46" s="541"/>
      <c r="I46" s="541"/>
      <c r="J46" s="541"/>
      <c r="K46" s="541"/>
      <c r="L46" s="541"/>
      <c r="M46" s="541"/>
      <c r="N46" s="541"/>
      <c r="O46" s="541"/>
      <c r="P46" s="541"/>
      <c r="Q46" s="541"/>
      <c r="R46" s="541"/>
    </row>
    <row r="47" spans="3:18" ht="16" customHeight="1" x14ac:dyDescent="0.35">
      <c r="C47" s="541"/>
      <c r="D47" s="541"/>
      <c r="E47" s="541"/>
      <c r="F47" s="541"/>
      <c r="G47" s="541"/>
      <c r="H47" s="541"/>
      <c r="I47" s="541"/>
      <c r="J47" s="541"/>
      <c r="K47" s="541"/>
      <c r="L47" s="541"/>
      <c r="M47" s="541"/>
      <c r="N47" s="541"/>
      <c r="O47" s="541"/>
      <c r="P47" s="541"/>
      <c r="Q47" s="541"/>
      <c r="R47" s="541"/>
    </row>
    <row r="48" spans="3:18" ht="16" customHeight="1" x14ac:dyDescent="0.35">
      <c r="C48" s="541"/>
      <c r="D48" s="541"/>
      <c r="E48" s="541"/>
      <c r="F48" s="541"/>
      <c r="G48" s="541"/>
      <c r="H48" s="541"/>
      <c r="I48" s="541"/>
      <c r="J48" s="541"/>
      <c r="K48" s="541"/>
      <c r="L48" s="541"/>
      <c r="M48" s="541"/>
      <c r="N48" s="541"/>
      <c r="O48" s="541"/>
      <c r="P48" s="541"/>
      <c r="Q48" s="541"/>
      <c r="R48" s="541"/>
    </row>
    <row r="49" spans="3:18" ht="16" customHeight="1" x14ac:dyDescent="0.35">
      <c r="C49" s="541"/>
      <c r="D49" s="541"/>
      <c r="E49" s="541"/>
      <c r="F49" s="541"/>
      <c r="G49" s="541"/>
      <c r="H49" s="541"/>
      <c r="I49" s="541"/>
      <c r="J49" s="541"/>
      <c r="K49" s="541"/>
      <c r="L49" s="541"/>
      <c r="M49" s="541"/>
      <c r="N49" s="541"/>
      <c r="O49" s="541"/>
      <c r="P49" s="541"/>
      <c r="Q49" s="541"/>
      <c r="R49" s="541"/>
    </row>
    <row r="50" spans="3:18" ht="16" customHeight="1" x14ac:dyDescent="0.35">
      <c r="C50" s="541"/>
      <c r="D50" s="541"/>
      <c r="E50" s="541"/>
      <c r="F50" s="541"/>
      <c r="G50" s="541"/>
      <c r="H50" s="541"/>
      <c r="I50" s="541"/>
      <c r="J50" s="541"/>
      <c r="K50" s="541"/>
      <c r="L50" s="541"/>
      <c r="M50" s="541"/>
      <c r="N50" s="541"/>
      <c r="O50" s="541"/>
      <c r="P50" s="541"/>
      <c r="Q50" s="541"/>
      <c r="R50" s="541"/>
    </row>
    <row r="51" spans="3:18" ht="16" customHeight="1" x14ac:dyDescent="0.35">
      <c r="C51" s="541"/>
      <c r="D51" s="541"/>
      <c r="E51" s="541"/>
      <c r="F51" s="541"/>
      <c r="G51" s="541"/>
      <c r="H51" s="541"/>
      <c r="I51" s="541"/>
      <c r="J51" s="541"/>
      <c r="K51" s="541"/>
      <c r="L51" s="541"/>
      <c r="M51" s="541"/>
      <c r="N51" s="541"/>
      <c r="O51" s="541"/>
      <c r="P51" s="541"/>
      <c r="Q51" s="541"/>
      <c r="R51" s="541"/>
    </row>
    <row r="52" spans="3:18" ht="16" customHeight="1" x14ac:dyDescent="0.35">
      <c r="C52" s="463" t="s">
        <v>533</v>
      </c>
      <c r="D52" s="463"/>
      <c r="E52" s="463"/>
      <c r="F52" s="463"/>
      <c r="G52" s="463"/>
      <c r="H52" s="463"/>
      <c r="I52" s="463"/>
      <c r="J52" s="463"/>
      <c r="K52" s="463"/>
      <c r="L52" s="7"/>
      <c r="M52" s="7"/>
      <c r="N52" s="7"/>
      <c r="O52" s="7"/>
      <c r="P52" s="7"/>
      <c r="Q52" s="7"/>
      <c r="R52" s="7"/>
    </row>
    <row r="53" spans="3:18" ht="16" customHeight="1" x14ac:dyDescent="0.35">
      <c r="C53" s="463"/>
      <c r="D53" s="463"/>
      <c r="E53" s="463"/>
      <c r="F53" s="463"/>
      <c r="G53" s="463"/>
      <c r="H53" s="463"/>
      <c r="I53" s="463"/>
      <c r="J53" s="463"/>
      <c r="K53" s="463"/>
      <c r="L53" s="7"/>
      <c r="M53" s="7"/>
      <c r="N53" s="7"/>
      <c r="O53" s="7"/>
      <c r="P53" s="7"/>
      <c r="Q53" s="7"/>
      <c r="R53" s="7"/>
    </row>
    <row r="54" spans="3:18" ht="16" customHeight="1" x14ac:dyDescent="0.35">
      <c r="C54" s="354" t="s">
        <v>155</v>
      </c>
      <c r="D54" s="354"/>
      <c r="E54" s="354"/>
      <c r="F54" s="354"/>
      <c r="G54" s="354"/>
      <c r="H54" s="354"/>
      <c r="I54" s="354"/>
      <c r="J54" s="354"/>
      <c r="K54" s="354"/>
      <c r="L54" s="354"/>
      <c r="M54" s="354"/>
      <c r="N54" s="354"/>
      <c r="O54" s="354"/>
      <c r="P54" s="354"/>
      <c r="Q54" s="354"/>
      <c r="R54" s="354"/>
    </row>
    <row r="55" spans="3:18" ht="16" customHeight="1" x14ac:dyDescent="0.35">
      <c r="C55" s="354"/>
      <c r="D55" s="354"/>
      <c r="E55" s="354"/>
      <c r="F55" s="354"/>
      <c r="G55" s="354"/>
      <c r="H55" s="354"/>
      <c r="I55" s="354"/>
      <c r="J55" s="354"/>
      <c r="K55" s="354"/>
      <c r="L55" s="354"/>
      <c r="M55" s="354"/>
      <c r="N55" s="354"/>
      <c r="O55" s="354"/>
      <c r="P55" s="354"/>
      <c r="Q55" s="354"/>
      <c r="R55" s="354"/>
    </row>
    <row r="56" spans="3:18" ht="16" customHeight="1" x14ac:dyDescent="0.35">
      <c r="C56" s="24"/>
      <c r="D56" s="24"/>
      <c r="E56" s="24"/>
      <c r="F56" s="24"/>
      <c r="G56" s="24"/>
      <c r="H56" s="24"/>
      <c r="I56" s="24"/>
      <c r="J56" s="24"/>
      <c r="K56" s="24"/>
      <c r="L56" s="24"/>
      <c r="M56" s="24"/>
      <c r="N56" s="24"/>
      <c r="O56" s="24"/>
      <c r="P56" s="24"/>
      <c r="Q56" s="24"/>
      <c r="R56" s="24"/>
    </row>
    <row r="57" spans="3:18" ht="16" customHeight="1" x14ac:dyDescent="0.35">
      <c r="C57" s="221" t="s">
        <v>651</v>
      </c>
      <c r="D57" s="221"/>
      <c r="E57" s="221"/>
      <c r="F57" s="221"/>
      <c r="G57" s="221"/>
      <c r="H57" s="221"/>
      <c r="I57" s="221"/>
      <c r="J57" s="221"/>
      <c r="K57" s="221"/>
      <c r="L57" s="221"/>
      <c r="M57" s="221"/>
      <c r="N57" s="221"/>
      <c r="O57" s="221"/>
      <c r="P57" s="221"/>
      <c r="Q57" s="221"/>
      <c r="R57" s="24"/>
    </row>
    <row r="58" spans="3:18" ht="16" customHeight="1" x14ac:dyDescent="0.35">
      <c r="C58" s="221"/>
      <c r="D58" s="221"/>
      <c r="E58" s="221"/>
      <c r="F58" s="221"/>
      <c r="G58" s="221"/>
      <c r="H58" s="221"/>
      <c r="I58" s="221"/>
      <c r="J58" s="221"/>
      <c r="K58" s="221"/>
      <c r="L58" s="221"/>
      <c r="M58" s="221"/>
      <c r="N58" s="221"/>
      <c r="O58" s="221"/>
      <c r="P58" s="221"/>
      <c r="Q58" s="221"/>
      <c r="R58" s="24"/>
    </row>
    <row r="59" spans="3:18" ht="16" customHeight="1" x14ac:dyDescent="0.35">
      <c r="C59" s="221"/>
      <c r="D59" s="221"/>
      <c r="E59" s="221"/>
      <c r="F59" s="221"/>
      <c r="G59" s="221"/>
      <c r="H59" s="221"/>
      <c r="I59" s="221"/>
      <c r="J59" s="221"/>
      <c r="K59" s="221"/>
      <c r="L59" s="221"/>
      <c r="M59" s="221"/>
      <c r="N59" s="221"/>
      <c r="O59" s="221"/>
      <c r="P59" s="221"/>
      <c r="Q59" s="221"/>
      <c r="R59" s="24"/>
    </row>
    <row r="60" spans="3:18" ht="16" customHeight="1" x14ac:dyDescent="0.35">
      <c r="C60" s="221"/>
      <c r="D60" s="221"/>
      <c r="E60" s="221"/>
      <c r="F60" s="221"/>
      <c r="G60" s="221"/>
      <c r="H60" s="221"/>
      <c r="I60" s="221"/>
      <c r="J60" s="221"/>
      <c r="K60" s="221"/>
      <c r="L60" s="221"/>
      <c r="M60" s="221"/>
      <c r="N60" s="221"/>
      <c r="O60" s="221"/>
      <c r="P60" s="221"/>
      <c r="Q60" s="221"/>
      <c r="R60" s="24"/>
    </row>
    <row r="61" spans="3:18" ht="16" customHeight="1" x14ac:dyDescent="0.35">
      <c r="C61" s="221"/>
      <c r="D61" s="221"/>
      <c r="E61" s="221"/>
      <c r="F61" s="221"/>
      <c r="G61" s="221"/>
      <c r="H61" s="221"/>
      <c r="I61" s="221"/>
      <c r="J61" s="221"/>
      <c r="K61" s="221"/>
      <c r="L61" s="221"/>
      <c r="M61" s="221"/>
      <c r="N61" s="221"/>
      <c r="O61" s="221"/>
      <c r="P61" s="221"/>
      <c r="Q61" s="221"/>
      <c r="R61" s="24"/>
    </row>
    <row r="62" spans="3:18" ht="16" customHeight="1" x14ac:dyDescent="0.35">
      <c r="C62" s="647" t="s">
        <v>534</v>
      </c>
      <c r="D62" s="647"/>
      <c r="E62" s="647"/>
      <c r="F62" s="213"/>
      <c r="G62" s="213"/>
      <c r="H62" s="213"/>
      <c r="I62" s="213"/>
      <c r="J62" s="213"/>
      <c r="K62" s="24"/>
      <c r="L62" s="24"/>
      <c r="M62" s="24"/>
      <c r="N62" s="24"/>
      <c r="O62" s="24"/>
      <c r="P62" s="24"/>
      <c r="Q62" s="24"/>
      <c r="R62" s="24"/>
    </row>
    <row r="63" spans="3:18" ht="16" customHeight="1" x14ac:dyDescent="0.35">
      <c r="C63" s="205"/>
      <c r="D63" s="205"/>
      <c r="E63" s="205"/>
      <c r="F63" s="24"/>
      <c r="G63" s="24"/>
      <c r="H63" s="24"/>
      <c r="I63" s="24"/>
      <c r="J63" s="24"/>
      <c r="K63" s="24"/>
      <c r="L63" s="24"/>
      <c r="M63" s="24"/>
      <c r="N63" s="24"/>
      <c r="O63" s="24"/>
      <c r="P63" s="24"/>
      <c r="Q63" s="24"/>
      <c r="R63" s="24"/>
    </row>
    <row r="64" spans="3:18" ht="16" customHeight="1" x14ac:dyDescent="0.35">
      <c r="C64" s="24" t="s">
        <v>331</v>
      </c>
      <c r="D64" s="646" t="s">
        <v>535</v>
      </c>
      <c r="E64" s="646"/>
      <c r="F64" s="646"/>
      <c r="G64" s="646"/>
      <c r="H64" s="646"/>
      <c r="I64" s="646"/>
      <c r="J64" s="646"/>
      <c r="K64" s="646"/>
      <c r="L64" s="646"/>
      <c r="M64" s="646"/>
      <c r="N64" s="646"/>
      <c r="O64" s="646"/>
      <c r="P64" s="646"/>
      <c r="Q64" s="646"/>
      <c r="R64" s="646"/>
    </row>
    <row r="65" spans="3:18" ht="16" customHeight="1" x14ac:dyDescent="0.35">
      <c r="C65" s="24"/>
      <c r="D65" s="646"/>
      <c r="E65" s="646"/>
      <c r="F65" s="646"/>
      <c r="G65" s="646"/>
      <c r="H65" s="646"/>
      <c r="I65" s="646"/>
      <c r="J65" s="646"/>
      <c r="K65" s="646"/>
      <c r="L65" s="646"/>
      <c r="M65" s="646"/>
      <c r="N65" s="646"/>
      <c r="O65" s="646"/>
      <c r="P65" s="646"/>
      <c r="Q65" s="646"/>
      <c r="R65" s="646"/>
    </row>
    <row r="66" spans="3:18" ht="16" customHeight="1" x14ac:dyDescent="0.35">
      <c r="C66" s="24"/>
      <c r="D66" s="646"/>
      <c r="E66" s="646"/>
      <c r="F66" s="646"/>
      <c r="G66" s="646"/>
      <c r="H66" s="646"/>
      <c r="I66" s="646"/>
      <c r="J66" s="646"/>
      <c r="K66" s="646"/>
      <c r="L66" s="646"/>
      <c r="M66" s="646"/>
      <c r="N66" s="646"/>
      <c r="O66" s="646"/>
      <c r="P66" s="646"/>
      <c r="Q66" s="646"/>
      <c r="R66" s="646"/>
    </row>
    <row r="67" spans="3:18" ht="16" customHeight="1" x14ac:dyDescent="0.35">
      <c r="C67" s="24"/>
      <c r="D67" s="646"/>
      <c r="E67" s="646"/>
      <c r="F67" s="646"/>
      <c r="G67" s="646"/>
      <c r="H67" s="646"/>
      <c r="I67" s="646"/>
      <c r="J67" s="646"/>
      <c r="K67" s="646"/>
      <c r="L67" s="646"/>
      <c r="M67" s="646"/>
      <c r="N67" s="646"/>
      <c r="O67" s="646"/>
      <c r="P67" s="646"/>
      <c r="Q67" s="646"/>
      <c r="R67" s="646"/>
    </row>
    <row r="68" spans="3:18" ht="16" customHeight="1" x14ac:dyDescent="0.35">
      <c r="C68" s="24"/>
      <c r="D68" s="646"/>
      <c r="E68" s="646"/>
      <c r="F68" s="646"/>
      <c r="G68" s="646"/>
      <c r="H68" s="646"/>
      <c r="I68" s="646"/>
      <c r="J68" s="646"/>
      <c r="K68" s="646"/>
      <c r="L68" s="646"/>
      <c r="M68" s="646"/>
      <c r="N68" s="646"/>
      <c r="O68" s="646"/>
      <c r="P68" s="646"/>
      <c r="Q68" s="646"/>
      <c r="R68" s="646"/>
    </row>
    <row r="69" spans="3:18" ht="16" customHeight="1" x14ac:dyDescent="0.35">
      <c r="C69" s="24"/>
      <c r="D69" s="646"/>
      <c r="E69" s="646"/>
      <c r="F69" s="646"/>
      <c r="G69" s="646"/>
      <c r="H69" s="646"/>
      <c r="I69" s="646"/>
      <c r="J69" s="646"/>
      <c r="K69" s="646"/>
      <c r="L69" s="646"/>
      <c r="M69" s="646"/>
      <c r="N69" s="646"/>
      <c r="O69" s="646"/>
      <c r="P69" s="646"/>
      <c r="Q69" s="646"/>
      <c r="R69" s="646"/>
    </row>
    <row r="70" spans="3:18" ht="16" customHeight="1" x14ac:dyDescent="0.35">
      <c r="C70" s="24"/>
      <c r="D70" s="646"/>
      <c r="E70" s="646"/>
      <c r="F70" s="646"/>
      <c r="G70" s="646"/>
      <c r="H70" s="646"/>
      <c r="I70" s="646"/>
      <c r="J70" s="646"/>
      <c r="K70" s="646"/>
      <c r="L70" s="646"/>
      <c r="M70" s="646"/>
      <c r="N70" s="646"/>
      <c r="O70" s="646"/>
      <c r="P70" s="646"/>
      <c r="Q70" s="646"/>
      <c r="R70" s="646"/>
    </row>
    <row r="71" spans="3:18" ht="16" customHeight="1" x14ac:dyDescent="0.35">
      <c r="C71" s="24"/>
      <c r="D71" s="646"/>
      <c r="E71" s="646"/>
      <c r="F71" s="646"/>
      <c r="G71" s="646"/>
      <c r="H71" s="646"/>
      <c r="I71" s="646"/>
      <c r="J71" s="646"/>
      <c r="K71" s="646"/>
      <c r="L71" s="646"/>
      <c r="M71" s="646"/>
      <c r="N71" s="646"/>
      <c r="O71" s="646"/>
      <c r="P71" s="646"/>
      <c r="Q71" s="646"/>
      <c r="R71" s="646"/>
    </row>
    <row r="72" spans="3:18" ht="16" customHeight="1" x14ac:dyDescent="0.35">
      <c r="C72" s="24"/>
      <c r="D72" s="646"/>
      <c r="E72" s="646"/>
      <c r="F72" s="646"/>
      <c r="G72" s="646"/>
      <c r="H72" s="646"/>
      <c r="I72" s="646"/>
      <c r="J72" s="646"/>
      <c r="K72" s="646"/>
      <c r="L72" s="646"/>
      <c r="M72" s="646"/>
      <c r="N72" s="646"/>
      <c r="O72" s="646"/>
      <c r="P72" s="646"/>
      <c r="Q72" s="646"/>
      <c r="R72" s="646"/>
    </row>
    <row r="73" spans="3:18" ht="16" customHeight="1" x14ac:dyDescent="0.35">
      <c r="C73" s="24"/>
      <c r="D73" s="646"/>
      <c r="E73" s="646"/>
      <c r="F73" s="646"/>
      <c r="G73" s="646"/>
      <c r="H73" s="646"/>
      <c r="I73" s="646"/>
      <c r="J73" s="646"/>
      <c r="K73" s="646"/>
      <c r="L73" s="646"/>
      <c r="M73" s="646"/>
      <c r="N73" s="646"/>
      <c r="O73" s="646"/>
      <c r="P73" s="646"/>
      <c r="Q73" s="646"/>
      <c r="R73" s="646"/>
    </row>
    <row r="74" spans="3:18" ht="16" customHeight="1" x14ac:dyDescent="0.35">
      <c r="C74" s="24"/>
      <c r="D74" s="646"/>
      <c r="E74" s="646"/>
      <c r="F74" s="646"/>
      <c r="G74" s="646"/>
      <c r="H74" s="646"/>
      <c r="I74" s="646"/>
      <c r="J74" s="646"/>
      <c r="K74" s="646"/>
      <c r="L74" s="646"/>
      <c r="M74" s="646"/>
      <c r="N74" s="646"/>
      <c r="O74" s="646"/>
      <c r="P74" s="646"/>
      <c r="Q74" s="646"/>
      <c r="R74" s="646"/>
    </row>
    <row r="75" spans="3:18" ht="16" customHeight="1" x14ac:dyDescent="0.35">
      <c r="C75" s="24"/>
      <c r="D75" s="646"/>
      <c r="E75" s="646"/>
      <c r="F75" s="646"/>
      <c r="G75" s="646"/>
      <c r="H75" s="646"/>
      <c r="I75" s="646"/>
      <c r="J75" s="646"/>
      <c r="K75" s="646"/>
      <c r="L75" s="646"/>
      <c r="M75" s="646"/>
      <c r="N75" s="646"/>
      <c r="O75" s="646"/>
      <c r="P75" s="646"/>
      <c r="Q75" s="646"/>
      <c r="R75" s="646"/>
    </row>
    <row r="76" spans="3:18" ht="16" customHeight="1" x14ac:dyDescent="0.35">
      <c r="C76" s="24"/>
      <c r="D76" s="646"/>
      <c r="E76" s="646"/>
      <c r="F76" s="646"/>
      <c r="G76" s="646"/>
      <c r="H76" s="646"/>
      <c r="I76" s="646"/>
      <c r="J76" s="646"/>
      <c r="K76" s="646"/>
      <c r="L76" s="646"/>
      <c r="M76" s="646"/>
      <c r="N76" s="646"/>
      <c r="O76" s="646"/>
      <c r="P76" s="646"/>
      <c r="Q76" s="646"/>
      <c r="R76" s="646"/>
    </row>
    <row r="77" spans="3:18" ht="16" customHeight="1" x14ac:dyDescent="0.35">
      <c r="C77" s="24"/>
      <c r="D77" s="646"/>
      <c r="E77" s="646"/>
      <c r="F77" s="646"/>
      <c r="G77" s="646"/>
      <c r="H77" s="646"/>
      <c r="I77" s="646"/>
      <c r="J77" s="646"/>
      <c r="K77" s="646"/>
      <c r="L77" s="646"/>
      <c r="M77" s="646"/>
      <c r="N77" s="646"/>
      <c r="O77" s="646"/>
      <c r="P77" s="646"/>
      <c r="Q77" s="646"/>
      <c r="R77" s="646"/>
    </row>
    <row r="78" spans="3:18" ht="16" customHeight="1" x14ac:dyDescent="0.35">
      <c r="C78" s="24"/>
      <c r="D78" s="646"/>
      <c r="E78" s="646"/>
      <c r="F78" s="646"/>
      <c r="G78" s="646"/>
      <c r="H78" s="646"/>
      <c r="I78" s="646"/>
      <c r="J78" s="646"/>
      <c r="K78" s="646"/>
      <c r="L78" s="646"/>
      <c r="M78" s="646"/>
      <c r="N78" s="646"/>
      <c r="O78" s="646"/>
      <c r="P78" s="646"/>
      <c r="Q78" s="646"/>
      <c r="R78" s="646"/>
    </row>
    <row r="79" spans="3:18" ht="16" customHeight="1" x14ac:dyDescent="0.35">
      <c r="C79" s="24"/>
      <c r="D79" s="646"/>
      <c r="E79" s="646"/>
      <c r="F79" s="646"/>
      <c r="G79" s="646"/>
      <c r="H79" s="646"/>
      <c r="I79" s="646"/>
      <c r="J79" s="646"/>
      <c r="K79" s="646"/>
      <c r="L79" s="646"/>
      <c r="M79" s="646"/>
      <c r="N79" s="646"/>
      <c r="O79" s="646"/>
      <c r="P79" s="646"/>
      <c r="Q79" s="646"/>
      <c r="R79" s="646"/>
    </row>
    <row r="80" spans="3:18" ht="16" customHeight="1" x14ac:dyDescent="0.35">
      <c r="C80" s="24"/>
      <c r="D80" s="24"/>
      <c r="E80" s="24"/>
      <c r="F80" s="24"/>
      <c r="G80" s="24"/>
      <c r="H80" s="24"/>
      <c r="I80" s="24"/>
      <c r="J80" s="24"/>
      <c r="K80" s="24"/>
      <c r="L80" s="24"/>
      <c r="M80" s="24"/>
      <c r="N80" s="24"/>
      <c r="O80" s="24"/>
      <c r="P80" s="24"/>
      <c r="Q80" s="24"/>
      <c r="R80" s="24"/>
    </row>
    <row r="81" spans="3:18" ht="16" customHeight="1" x14ac:dyDescent="0.35">
      <c r="C81" s="24"/>
      <c r="D81" s="24"/>
      <c r="E81" s="24"/>
      <c r="F81" s="24"/>
      <c r="G81" s="24"/>
      <c r="H81" s="24"/>
      <c r="I81" s="24"/>
      <c r="J81" s="24"/>
      <c r="K81" s="24"/>
      <c r="L81" s="24"/>
      <c r="M81" s="24"/>
      <c r="N81" s="24"/>
      <c r="O81" s="24"/>
      <c r="P81" s="24"/>
      <c r="Q81" s="24"/>
      <c r="R81" s="24"/>
    </row>
    <row r="82" spans="3:18" ht="16" customHeight="1" x14ac:dyDescent="0.35">
      <c r="C82" s="24"/>
      <c r="D82" s="24"/>
      <c r="E82" s="24"/>
      <c r="F82" s="24"/>
      <c r="G82" s="24"/>
      <c r="H82" s="24"/>
      <c r="I82" s="24"/>
      <c r="J82" s="24"/>
      <c r="K82" s="24"/>
      <c r="L82" s="24"/>
      <c r="M82" s="24"/>
      <c r="N82" s="24"/>
      <c r="O82" s="24"/>
      <c r="P82" s="24"/>
      <c r="Q82" s="24"/>
      <c r="R82" s="24"/>
    </row>
    <row r="83" spans="3:18" ht="16" customHeight="1" x14ac:dyDescent="0.35">
      <c r="C83" s="24"/>
      <c r="D83" s="24"/>
      <c r="E83" s="24"/>
      <c r="F83" s="24"/>
      <c r="G83" s="24"/>
      <c r="H83" s="24"/>
      <c r="I83" s="24"/>
      <c r="J83" s="24"/>
      <c r="K83" s="24"/>
      <c r="L83" s="24"/>
      <c r="M83" s="24"/>
      <c r="N83" s="24"/>
      <c r="O83" s="24"/>
      <c r="P83" s="24"/>
      <c r="Q83" s="24"/>
      <c r="R83" s="24"/>
    </row>
    <row r="84" spans="3:18" ht="16" customHeight="1" x14ac:dyDescent="0.35">
      <c r="C84" s="24"/>
      <c r="D84" s="24"/>
      <c r="E84" s="24"/>
      <c r="F84" s="24"/>
      <c r="G84" s="24"/>
      <c r="H84" s="24"/>
      <c r="I84" s="24"/>
      <c r="J84" s="24"/>
      <c r="K84" s="24"/>
      <c r="L84" s="24"/>
      <c r="M84" s="24"/>
      <c r="N84" s="24"/>
      <c r="O84" s="24"/>
      <c r="P84" s="24"/>
      <c r="Q84" s="24"/>
      <c r="R84" s="24"/>
    </row>
    <row r="85" spans="3:18" ht="16" customHeight="1" x14ac:dyDescent="0.35">
      <c r="C85" s="24"/>
      <c r="D85" s="24"/>
      <c r="E85" s="24"/>
      <c r="F85" s="24"/>
      <c r="G85" s="24"/>
      <c r="H85" s="24"/>
      <c r="I85" s="24"/>
      <c r="J85" s="24"/>
      <c r="K85" s="24"/>
      <c r="L85" s="24"/>
      <c r="M85" s="24"/>
      <c r="N85" s="24"/>
      <c r="O85" s="24"/>
      <c r="P85" s="24"/>
      <c r="Q85" s="24"/>
      <c r="R85" s="24"/>
    </row>
    <row r="86" spans="3:18" ht="16" customHeight="1" x14ac:dyDescent="0.35">
      <c r="C86" s="24"/>
      <c r="D86" s="24"/>
      <c r="E86" s="24"/>
      <c r="F86" s="24"/>
      <c r="G86" s="24"/>
      <c r="H86" s="24"/>
      <c r="I86" s="24"/>
      <c r="J86" s="24"/>
      <c r="K86" s="24"/>
      <c r="L86" s="24"/>
      <c r="M86" s="24"/>
      <c r="N86" s="24"/>
      <c r="O86" s="24"/>
      <c r="P86" s="24"/>
      <c r="Q86" s="24"/>
      <c r="R86" s="24"/>
    </row>
    <row r="87" spans="3:18" ht="16" customHeight="1" x14ac:dyDescent="0.35">
      <c r="C87" s="24"/>
      <c r="D87" s="24"/>
      <c r="E87" s="24"/>
      <c r="F87" s="24"/>
      <c r="G87" s="24"/>
      <c r="H87" s="24"/>
      <c r="I87" s="24"/>
      <c r="J87" s="24"/>
      <c r="K87" s="24"/>
      <c r="L87" s="24"/>
      <c r="M87" s="24"/>
      <c r="N87" s="24"/>
      <c r="O87" s="24"/>
      <c r="P87" s="24"/>
      <c r="Q87" s="24"/>
      <c r="R87" s="24"/>
    </row>
    <row r="88" spans="3:18" ht="16" customHeight="1" x14ac:dyDescent="0.35">
      <c r="C88" s="24"/>
      <c r="D88" s="24"/>
      <c r="E88" s="24"/>
      <c r="F88" s="24"/>
      <c r="G88" s="24"/>
      <c r="H88" s="24"/>
      <c r="I88" s="24"/>
      <c r="J88" s="24"/>
      <c r="K88" s="24"/>
      <c r="L88" s="24"/>
      <c r="M88" s="24"/>
      <c r="N88" s="24"/>
      <c r="O88" s="24"/>
      <c r="P88" s="24"/>
      <c r="Q88" s="24"/>
      <c r="R88" s="24"/>
    </row>
    <row r="89" spans="3:18" ht="16" customHeight="1" x14ac:dyDescent="0.35">
      <c r="C89" s="24"/>
      <c r="D89" s="24"/>
      <c r="E89" s="24"/>
      <c r="F89" s="24"/>
      <c r="G89" s="24"/>
      <c r="H89" s="24"/>
      <c r="I89" s="24"/>
      <c r="J89" s="24"/>
      <c r="K89" s="24"/>
      <c r="L89" s="24"/>
      <c r="M89" s="24"/>
      <c r="N89" s="24"/>
      <c r="O89" s="24"/>
      <c r="P89" s="24"/>
      <c r="Q89" s="24"/>
      <c r="R89" s="24"/>
    </row>
    <row r="90" spans="3:18" ht="16" customHeight="1" x14ac:dyDescent="0.35">
      <c r="C90" s="24"/>
      <c r="D90" s="24"/>
      <c r="E90" s="24"/>
      <c r="F90" s="24"/>
      <c r="G90" s="24"/>
      <c r="H90" s="24"/>
      <c r="I90" s="24"/>
      <c r="J90" s="24"/>
      <c r="K90" s="24"/>
      <c r="L90" s="24"/>
      <c r="M90" s="24"/>
      <c r="N90" s="24"/>
      <c r="O90" s="24"/>
      <c r="P90" s="24"/>
      <c r="Q90" s="24"/>
      <c r="R90" s="24"/>
    </row>
    <row r="91" spans="3:18" ht="16" customHeight="1" x14ac:dyDescent="0.35">
      <c r="C91" s="24"/>
      <c r="D91" s="24"/>
      <c r="E91" s="24"/>
      <c r="F91" s="24"/>
      <c r="G91" s="24"/>
      <c r="H91" s="24"/>
      <c r="I91" s="24"/>
      <c r="J91" s="24"/>
      <c r="K91" s="24"/>
      <c r="L91" s="24"/>
      <c r="M91" s="24"/>
      <c r="N91" s="24"/>
      <c r="O91" s="24"/>
      <c r="P91" s="24"/>
      <c r="Q91" s="24"/>
      <c r="R91" s="24"/>
    </row>
    <row r="92" spans="3:18" ht="16" customHeight="1" x14ac:dyDescent="0.35">
      <c r="C92" s="24"/>
      <c r="D92" s="24"/>
      <c r="E92" s="24"/>
      <c r="F92" s="24"/>
      <c r="G92" s="24"/>
      <c r="H92" s="24"/>
      <c r="I92" s="24"/>
      <c r="J92" s="24"/>
      <c r="K92" s="24"/>
      <c r="L92" s="24"/>
      <c r="M92" s="24"/>
      <c r="N92" s="24"/>
      <c r="O92" s="24"/>
      <c r="P92" s="24"/>
      <c r="Q92" s="24"/>
      <c r="R92" s="24"/>
    </row>
    <row r="93" spans="3:18" ht="16" customHeight="1" x14ac:dyDescent="0.35">
      <c r="C93" s="24"/>
      <c r="D93" s="24"/>
      <c r="E93" s="24"/>
      <c r="F93" s="24"/>
      <c r="G93" s="24"/>
      <c r="H93" s="24"/>
      <c r="I93" s="24"/>
      <c r="J93" s="24"/>
      <c r="K93" s="24"/>
      <c r="L93" s="24"/>
      <c r="M93" s="24"/>
      <c r="N93" s="24"/>
      <c r="O93" s="24"/>
      <c r="P93" s="24"/>
      <c r="Q93" s="24"/>
      <c r="R93" s="24"/>
    </row>
    <row r="94" spans="3:18" ht="16" customHeight="1" x14ac:dyDescent="0.35">
      <c r="C94" s="24"/>
      <c r="D94" s="24"/>
      <c r="E94" s="24"/>
      <c r="F94" s="24"/>
      <c r="G94" s="24"/>
      <c r="H94" s="24"/>
      <c r="I94" s="24"/>
      <c r="J94" s="24"/>
      <c r="K94" s="24"/>
      <c r="L94" s="24"/>
      <c r="M94" s="24"/>
      <c r="N94" s="24"/>
      <c r="O94" s="24"/>
      <c r="P94" s="24"/>
      <c r="Q94" s="24"/>
      <c r="R94" s="24"/>
    </row>
    <row r="95" spans="3:18" ht="16" customHeight="1" x14ac:dyDescent="0.35">
      <c r="C95" s="24"/>
      <c r="D95" s="24"/>
      <c r="E95" s="24"/>
      <c r="F95" s="24"/>
      <c r="G95" s="24"/>
      <c r="H95" s="24"/>
      <c r="I95" s="24"/>
      <c r="J95" s="24"/>
      <c r="K95" s="24"/>
      <c r="L95" s="24"/>
      <c r="M95" s="24"/>
      <c r="N95" s="24"/>
      <c r="O95" s="24"/>
      <c r="P95" s="24"/>
      <c r="Q95" s="24"/>
      <c r="R95" s="24"/>
    </row>
    <row r="96" spans="3:18" ht="16" customHeight="1" x14ac:dyDescent="0.35">
      <c r="C96" s="24"/>
      <c r="D96" s="24"/>
      <c r="E96" s="24"/>
      <c r="F96" s="24"/>
      <c r="G96" s="24"/>
      <c r="H96" s="24"/>
      <c r="I96" s="24"/>
      <c r="J96" s="24"/>
      <c r="K96" s="24"/>
      <c r="L96" s="24"/>
      <c r="M96" s="24"/>
      <c r="N96" s="24"/>
      <c r="O96" s="24"/>
      <c r="P96" s="24"/>
      <c r="Q96" s="24"/>
      <c r="R96" s="24"/>
    </row>
    <row r="97" spans="3:18" ht="16" customHeight="1" x14ac:dyDescent="0.35">
      <c r="C97" s="24"/>
      <c r="D97" s="24"/>
      <c r="E97" s="24"/>
      <c r="F97" s="24"/>
      <c r="G97" s="24"/>
      <c r="H97" s="24"/>
      <c r="I97" s="24"/>
      <c r="J97" s="24"/>
      <c r="K97" s="24"/>
      <c r="L97" s="24"/>
      <c r="M97" s="24"/>
      <c r="N97" s="24"/>
      <c r="O97" s="24"/>
      <c r="P97" s="24"/>
      <c r="Q97" s="24"/>
      <c r="R97" s="24"/>
    </row>
    <row r="98" spans="3:18" ht="16" customHeight="1" x14ac:dyDescent="0.35">
      <c r="C98" s="24"/>
      <c r="D98" s="24"/>
      <c r="E98" s="24"/>
      <c r="F98" s="24"/>
      <c r="G98" s="24"/>
      <c r="H98" s="24"/>
      <c r="I98" s="24"/>
      <c r="J98" s="24"/>
      <c r="K98" s="24"/>
      <c r="L98" s="24"/>
      <c r="M98" s="24"/>
      <c r="N98" s="24"/>
      <c r="O98" s="24"/>
      <c r="P98" s="24"/>
      <c r="Q98" s="24"/>
      <c r="R98" s="24"/>
    </row>
  </sheetData>
  <sheetProtection algorithmName="SHA-512" hashValue="JCgywtL8a1nZiGl63YccminVwT2HzhAlcKzVh7j/NIuhOGkWV219baD0gMmUkH56Sa+h+ixCzoaz8rVRPYxyuw==" saltValue="WlChNjkSS4IZXILFSBBIfQ==" spinCount="100000" sheet="1" objects="1" scenarios="1" selectLockedCells="1" selectUnlockedCells="1"/>
  <customSheetViews>
    <customSheetView guid="{8D88DD34-EDCF-2545-92E6-3B4294438499}" showGridLines="0" topLeftCell="C78">
      <selection activeCell="D67" sqref="D67:R82"/>
      <pageMargins left="0" right="0" top="0" bottom="0" header="0" footer="0"/>
    </customSheetView>
  </customSheetViews>
  <mergeCells count="8">
    <mergeCell ref="C52:K53"/>
    <mergeCell ref="C54:R55"/>
    <mergeCell ref="D64:R79"/>
    <mergeCell ref="C7:K8"/>
    <mergeCell ref="C9:P10"/>
    <mergeCell ref="C12:R51"/>
    <mergeCell ref="C57:Q61"/>
    <mergeCell ref="C62:E62"/>
  </mergeCells>
  <pageMargins left="0.7" right="0.7" top="0.75" bottom="0.75" header="0.3" footer="0.3"/>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03F6CE-B29D-A942-997F-C0A66DD8095C}">
  <sheetPr codeName="Planilha34"/>
  <dimension ref="A1:AJ91"/>
  <sheetViews>
    <sheetView showGridLines="0" showRowColHeaders="0" zoomScale="70" zoomScaleNormal="70" workbookViewId="0">
      <selection activeCell="U12" sqref="U12"/>
      <extLst>
        <ext xmlns:xlsdti="http://schemas.microsoft.com/office/spreadsheetml/2023/showDataTypeIcons" uri="{77bfe23e-c014-4d31-8a63-9c772dbf06b6}">
          <xlsdti:showDataTypeIcons visible="0"/>
        </ext>
      </extLst>
    </sheetView>
  </sheetViews>
  <sheetFormatPr defaultColWidth="10.83203125" defaultRowHeight="15.5" x14ac:dyDescent="0.35"/>
  <cols>
    <col min="1" max="2" width="10.83203125" style="8"/>
    <col min="3" max="12" width="10.83203125" style="9"/>
    <col min="13" max="13" width="14.33203125" style="9" bestFit="1" customWidth="1"/>
    <col min="14" max="18" width="10.83203125" style="9"/>
    <col min="19" max="36" width="10.83203125" style="8"/>
    <col min="37" max="16384" width="10.83203125" style="9"/>
  </cols>
  <sheetData>
    <row r="1" spans="3:18" x14ac:dyDescent="0.35">
      <c r="C1" s="8"/>
      <c r="D1" s="8"/>
      <c r="E1" s="8"/>
      <c r="F1" s="8"/>
      <c r="G1" s="8"/>
      <c r="H1" s="8"/>
      <c r="I1" s="8"/>
      <c r="J1" s="8"/>
      <c r="K1" s="8"/>
      <c r="L1" s="8"/>
      <c r="M1" s="8"/>
      <c r="N1" s="8"/>
      <c r="O1" s="8"/>
      <c r="P1" s="8"/>
      <c r="Q1" s="8"/>
      <c r="R1" s="8"/>
    </row>
    <row r="2" spans="3:18" x14ac:dyDescent="0.35">
      <c r="C2" s="8"/>
      <c r="D2" s="8"/>
      <c r="E2" s="8"/>
      <c r="F2" s="8"/>
      <c r="G2" s="8"/>
      <c r="H2" s="8"/>
      <c r="I2" s="8"/>
      <c r="J2" s="8"/>
      <c r="K2" s="8"/>
      <c r="L2" s="8"/>
      <c r="M2" s="8"/>
      <c r="N2" s="8"/>
      <c r="O2" s="8"/>
      <c r="P2" s="8"/>
      <c r="Q2" s="8"/>
      <c r="R2" s="8"/>
    </row>
    <row r="3" spans="3:18" x14ac:dyDescent="0.35">
      <c r="C3" s="8"/>
      <c r="D3" s="8"/>
      <c r="E3" s="8"/>
      <c r="F3" s="8"/>
      <c r="G3" s="8"/>
      <c r="H3" s="8"/>
      <c r="I3" s="8"/>
      <c r="J3" s="8"/>
      <c r="K3" s="8"/>
      <c r="L3" s="8"/>
      <c r="M3" s="8"/>
      <c r="N3" s="8"/>
      <c r="O3" s="8"/>
      <c r="P3" s="8"/>
      <c r="Q3" s="8"/>
      <c r="R3" s="8"/>
    </row>
    <row r="4" spans="3:18" x14ac:dyDescent="0.35">
      <c r="C4" s="8"/>
      <c r="D4" s="8"/>
      <c r="E4" s="8"/>
      <c r="F4" s="8"/>
      <c r="G4" s="8"/>
      <c r="H4" s="8"/>
      <c r="I4" s="8"/>
      <c r="J4" s="8"/>
      <c r="K4" s="8"/>
      <c r="L4" s="8"/>
      <c r="M4" s="8"/>
      <c r="N4" s="8"/>
      <c r="O4" s="8"/>
      <c r="P4" s="8"/>
      <c r="Q4" s="8"/>
      <c r="R4" s="8"/>
    </row>
    <row r="5" spans="3:18" x14ac:dyDescent="0.35">
      <c r="C5" s="8"/>
      <c r="D5" s="8"/>
      <c r="E5" s="8"/>
      <c r="F5" s="8"/>
      <c r="G5" s="8"/>
      <c r="H5" s="8"/>
      <c r="I5" s="8"/>
      <c r="J5" s="8"/>
      <c r="K5" s="8"/>
      <c r="L5" s="8"/>
      <c r="M5" s="8"/>
      <c r="N5" s="8"/>
      <c r="O5" s="8"/>
      <c r="P5" s="8"/>
      <c r="Q5" s="8"/>
      <c r="R5" s="8"/>
    </row>
    <row r="6" spans="3:18" x14ac:dyDescent="0.35">
      <c r="C6" s="8"/>
      <c r="D6" s="8"/>
      <c r="E6" s="8"/>
      <c r="F6" s="8"/>
      <c r="G6" s="8"/>
      <c r="H6" s="8"/>
      <c r="I6" s="8"/>
      <c r="J6" s="8"/>
      <c r="K6" s="8"/>
      <c r="L6" s="8"/>
      <c r="M6" s="8"/>
      <c r="N6" s="8"/>
      <c r="O6" s="8"/>
      <c r="P6" s="8"/>
      <c r="Q6" s="8"/>
      <c r="R6" s="8"/>
    </row>
    <row r="7" spans="3:18" x14ac:dyDescent="0.35">
      <c r="C7" s="463" t="s">
        <v>536</v>
      </c>
      <c r="D7" s="463"/>
      <c r="E7" s="463"/>
      <c r="F7" s="463"/>
      <c r="G7" s="463"/>
      <c r="H7" s="463"/>
      <c r="I7" s="463"/>
      <c r="J7" s="463"/>
      <c r="K7" s="463"/>
      <c r="L7" s="7"/>
      <c r="M7" s="7"/>
      <c r="N7" s="7"/>
      <c r="O7" s="7"/>
      <c r="P7" s="7"/>
      <c r="Q7" s="7"/>
      <c r="R7" s="7"/>
    </row>
    <row r="8" spans="3:18" x14ac:dyDescent="0.35">
      <c r="C8" s="463"/>
      <c r="D8" s="463"/>
      <c r="E8" s="463"/>
      <c r="F8" s="463"/>
      <c r="G8" s="463"/>
      <c r="H8" s="463"/>
      <c r="I8" s="463"/>
      <c r="J8" s="463"/>
      <c r="K8" s="463"/>
      <c r="L8" s="7"/>
      <c r="M8" s="7"/>
      <c r="N8" s="7"/>
      <c r="O8" s="7"/>
      <c r="P8" s="7"/>
      <c r="Q8" s="7"/>
      <c r="R8" s="7"/>
    </row>
    <row r="9" spans="3:18" ht="16" customHeight="1" x14ac:dyDescent="0.35">
      <c r="C9" s="224" t="s">
        <v>157</v>
      </c>
      <c r="D9" s="224"/>
      <c r="E9" s="224"/>
      <c r="F9" s="224"/>
      <c r="G9" s="224"/>
      <c r="H9" s="224"/>
      <c r="I9" s="224"/>
      <c r="J9" s="224"/>
      <c r="K9" s="224"/>
      <c r="L9" s="224"/>
      <c r="M9" s="224"/>
      <c r="N9" s="224"/>
      <c r="O9" s="224"/>
      <c r="P9" s="224"/>
      <c r="Q9" s="7"/>
      <c r="R9" s="7"/>
    </row>
    <row r="10" spans="3:18" ht="16" customHeight="1" x14ac:dyDescent="0.35">
      <c r="C10" s="224"/>
      <c r="D10" s="224"/>
      <c r="E10" s="224"/>
      <c r="F10" s="224"/>
      <c r="G10" s="224"/>
      <c r="H10" s="224"/>
      <c r="I10" s="224"/>
      <c r="J10" s="224"/>
      <c r="K10" s="224"/>
      <c r="L10" s="224"/>
      <c r="M10" s="224"/>
      <c r="N10" s="224"/>
      <c r="O10" s="224"/>
      <c r="P10" s="224"/>
      <c r="Q10" s="7"/>
      <c r="R10" s="7"/>
    </row>
    <row r="11" spans="3:18" ht="16.5" x14ac:dyDescent="0.35">
      <c r="C11" s="12"/>
      <c r="D11" s="13"/>
      <c r="E11" s="13"/>
      <c r="F11" s="13"/>
      <c r="G11" s="14"/>
      <c r="H11" s="14"/>
      <c r="I11" s="14"/>
      <c r="J11" s="14"/>
      <c r="K11" s="14"/>
      <c r="L11" s="14"/>
      <c r="M11" s="14"/>
      <c r="N11" s="14"/>
      <c r="O11" s="14"/>
      <c r="P11" s="14"/>
      <c r="Q11" s="14"/>
      <c r="R11" s="15"/>
    </row>
    <row r="12" spans="3:18" ht="16" customHeight="1" x14ac:dyDescent="0.35">
      <c r="C12" s="542" t="s">
        <v>659</v>
      </c>
      <c r="D12" s="542"/>
      <c r="E12" s="542"/>
      <c r="F12" s="542"/>
      <c r="G12" s="542"/>
      <c r="H12" s="542"/>
      <c r="I12" s="542"/>
      <c r="J12" s="542"/>
      <c r="K12" s="542"/>
      <c r="L12" s="542"/>
      <c r="M12" s="542"/>
      <c r="N12" s="542"/>
      <c r="O12" s="542"/>
      <c r="P12" s="542"/>
      <c r="Q12" s="542"/>
      <c r="R12" s="542"/>
    </row>
    <row r="13" spans="3:18" ht="16" customHeight="1" x14ac:dyDescent="0.35">
      <c r="C13" s="542"/>
      <c r="D13" s="542"/>
      <c r="E13" s="542"/>
      <c r="F13" s="542"/>
      <c r="G13" s="542"/>
      <c r="H13" s="542"/>
      <c r="I13" s="542"/>
      <c r="J13" s="542"/>
      <c r="K13" s="542"/>
      <c r="L13" s="542"/>
      <c r="M13" s="542"/>
      <c r="N13" s="542"/>
      <c r="O13" s="542"/>
      <c r="P13" s="542"/>
      <c r="Q13" s="542"/>
      <c r="R13" s="542"/>
    </row>
    <row r="14" spans="3:18" ht="17.149999999999999" customHeight="1" x14ac:dyDescent="0.35">
      <c r="C14" s="542"/>
      <c r="D14" s="542"/>
      <c r="E14" s="542"/>
      <c r="F14" s="542"/>
      <c r="G14" s="542"/>
      <c r="H14" s="542"/>
      <c r="I14" s="542"/>
      <c r="J14" s="542"/>
      <c r="K14" s="542"/>
      <c r="L14" s="542"/>
      <c r="M14" s="542"/>
      <c r="N14" s="542"/>
      <c r="O14" s="542"/>
      <c r="P14" s="542"/>
      <c r="Q14" s="542"/>
      <c r="R14" s="542"/>
    </row>
    <row r="15" spans="3:18" ht="17.149999999999999" customHeight="1" x14ac:dyDescent="0.35">
      <c r="C15" s="542"/>
      <c r="D15" s="542"/>
      <c r="E15" s="542"/>
      <c r="F15" s="542"/>
      <c r="G15" s="542"/>
      <c r="H15" s="542"/>
      <c r="I15" s="542"/>
      <c r="J15" s="542"/>
      <c r="K15" s="542"/>
      <c r="L15" s="542"/>
      <c r="M15" s="542"/>
      <c r="N15" s="542"/>
      <c r="O15" s="542"/>
      <c r="P15" s="542"/>
      <c r="Q15" s="542"/>
      <c r="R15" s="542"/>
    </row>
    <row r="16" spans="3:18" ht="16" customHeight="1" x14ac:dyDescent="0.35">
      <c r="C16" s="542"/>
      <c r="D16" s="542"/>
      <c r="E16" s="542"/>
      <c r="F16" s="542"/>
      <c r="G16" s="542"/>
      <c r="H16" s="542"/>
      <c r="I16" s="542"/>
      <c r="J16" s="542"/>
      <c r="K16" s="542"/>
      <c r="L16" s="542"/>
      <c r="M16" s="542"/>
      <c r="N16" s="542"/>
      <c r="O16" s="542"/>
      <c r="P16" s="542"/>
      <c r="Q16" s="542"/>
      <c r="R16" s="542"/>
    </row>
    <row r="17" spans="3:18" ht="16" customHeight="1" x14ac:dyDescent="0.35">
      <c r="C17" s="542"/>
      <c r="D17" s="542"/>
      <c r="E17" s="542"/>
      <c r="F17" s="542"/>
      <c r="G17" s="542"/>
      <c r="H17" s="542"/>
      <c r="I17" s="542"/>
      <c r="J17" s="542"/>
      <c r="K17" s="542"/>
      <c r="L17" s="542"/>
      <c r="M17" s="542"/>
      <c r="N17" s="542"/>
      <c r="O17" s="542"/>
      <c r="P17" s="542"/>
      <c r="Q17" s="542"/>
      <c r="R17" s="542"/>
    </row>
    <row r="18" spans="3:18" ht="16" customHeight="1" x14ac:dyDescent="0.35">
      <c r="C18" s="542"/>
      <c r="D18" s="542"/>
      <c r="E18" s="542"/>
      <c r="F18" s="542"/>
      <c r="G18" s="542"/>
      <c r="H18" s="542"/>
      <c r="I18" s="542"/>
      <c r="J18" s="542"/>
      <c r="K18" s="542"/>
      <c r="L18" s="542"/>
      <c r="M18" s="542"/>
      <c r="N18" s="542"/>
      <c r="O18" s="542"/>
      <c r="P18" s="542"/>
      <c r="Q18" s="542"/>
      <c r="R18" s="542"/>
    </row>
    <row r="19" spans="3:18" ht="16" customHeight="1" x14ac:dyDescent="0.35">
      <c r="C19" s="542"/>
      <c r="D19" s="542"/>
      <c r="E19" s="542"/>
      <c r="F19" s="542"/>
      <c r="G19" s="542"/>
      <c r="H19" s="542"/>
      <c r="I19" s="542"/>
      <c r="J19" s="542"/>
      <c r="K19" s="542"/>
      <c r="L19" s="542"/>
      <c r="M19" s="542"/>
      <c r="N19" s="542"/>
      <c r="O19" s="542"/>
      <c r="P19" s="542"/>
      <c r="Q19" s="542"/>
      <c r="R19" s="542"/>
    </row>
    <row r="20" spans="3:18" ht="16" customHeight="1" x14ac:dyDescent="0.35">
      <c r="C20" s="24"/>
      <c r="D20" s="24"/>
      <c r="E20" s="24"/>
      <c r="F20" s="24"/>
      <c r="G20" s="24"/>
      <c r="H20" s="24"/>
      <c r="I20" s="24"/>
      <c r="J20" s="24"/>
      <c r="K20" s="24"/>
      <c r="L20" s="24"/>
      <c r="M20" s="24"/>
      <c r="N20" s="24"/>
      <c r="O20" s="24"/>
      <c r="P20" s="24"/>
      <c r="Q20" s="24"/>
      <c r="R20" s="24"/>
    </row>
    <row r="21" spans="3:18" ht="16" customHeight="1" x14ac:dyDescent="0.35">
      <c r="C21" s="695"/>
      <c r="D21" s="695"/>
      <c r="E21" s="695"/>
      <c r="F21" s="695"/>
      <c r="G21" s="695"/>
      <c r="H21" s="695"/>
      <c r="I21" s="695"/>
      <c r="J21" s="695"/>
      <c r="K21" s="573">
        <v>2023</v>
      </c>
      <c r="L21" s="574"/>
      <c r="M21" s="690">
        <v>2024</v>
      </c>
      <c r="N21" s="664"/>
      <c r="O21" s="690">
        <v>2025</v>
      </c>
      <c r="P21" s="664"/>
      <c r="Q21" s="24"/>
      <c r="R21" s="24"/>
    </row>
    <row r="22" spans="3:18" ht="16" customHeight="1" x14ac:dyDescent="0.35">
      <c r="C22" s="695"/>
      <c r="D22" s="695"/>
      <c r="E22" s="695"/>
      <c r="F22" s="695"/>
      <c r="G22" s="695"/>
      <c r="H22" s="695"/>
      <c r="I22" s="695"/>
      <c r="J22" s="695"/>
      <c r="K22" s="52" t="s">
        <v>510</v>
      </c>
      <c r="L22" s="52" t="s">
        <v>537</v>
      </c>
      <c r="M22" s="52" t="s">
        <v>510</v>
      </c>
      <c r="N22" s="52" t="s">
        <v>537</v>
      </c>
      <c r="O22" s="52" t="s">
        <v>510</v>
      </c>
      <c r="P22" s="52" t="s">
        <v>537</v>
      </c>
      <c r="Q22" s="24"/>
      <c r="R22" s="24"/>
    </row>
    <row r="23" spans="3:18" ht="16" customHeight="1" x14ac:dyDescent="0.35">
      <c r="C23" s="694" t="s">
        <v>538</v>
      </c>
      <c r="D23" s="694"/>
      <c r="E23" s="694"/>
      <c r="F23" s="694"/>
      <c r="G23" s="694"/>
      <c r="H23" s="694"/>
      <c r="I23" s="694"/>
      <c r="J23" s="694"/>
      <c r="K23" s="696">
        <v>1</v>
      </c>
      <c r="L23" s="685">
        <v>510</v>
      </c>
      <c r="M23" s="691">
        <v>1</v>
      </c>
      <c r="N23" s="693">
        <v>574</v>
      </c>
      <c r="O23" s="691">
        <v>1</v>
      </c>
      <c r="P23" s="693">
        <v>508</v>
      </c>
      <c r="Q23" s="24"/>
      <c r="R23" s="24"/>
    </row>
    <row r="24" spans="3:18" ht="21" customHeight="1" x14ac:dyDescent="0.35">
      <c r="C24" s="694"/>
      <c r="D24" s="694"/>
      <c r="E24" s="694"/>
      <c r="F24" s="694"/>
      <c r="G24" s="694"/>
      <c r="H24" s="694"/>
      <c r="I24" s="694"/>
      <c r="J24" s="694"/>
      <c r="K24" s="697"/>
      <c r="L24" s="687"/>
      <c r="M24" s="692"/>
      <c r="N24" s="692"/>
      <c r="O24" s="692"/>
      <c r="P24" s="692"/>
      <c r="Q24" s="24"/>
      <c r="R24" s="24"/>
    </row>
    <row r="25" spans="3:18" ht="16" customHeight="1" x14ac:dyDescent="0.35">
      <c r="C25" s="25"/>
      <c r="D25" s="25"/>
      <c r="E25" s="25"/>
      <c r="F25" s="25"/>
      <c r="G25" s="25"/>
      <c r="H25" s="25"/>
      <c r="I25" s="25"/>
      <c r="J25" s="25"/>
      <c r="K25" s="25"/>
      <c r="L25" s="25"/>
      <c r="M25" s="25"/>
      <c r="N25" s="25"/>
      <c r="O25" s="24"/>
      <c r="P25" s="24"/>
      <c r="Q25" s="24"/>
      <c r="R25" s="24"/>
    </row>
    <row r="26" spans="3:18" ht="16" customHeight="1" x14ac:dyDescent="0.35">
      <c r="C26" s="463" t="s">
        <v>539</v>
      </c>
      <c r="D26" s="463"/>
      <c r="E26" s="463"/>
      <c r="F26" s="463"/>
      <c r="G26" s="463"/>
      <c r="H26" s="463"/>
      <c r="I26" s="463"/>
      <c r="J26" s="463"/>
      <c r="K26" s="463"/>
      <c r="L26" s="7"/>
      <c r="M26" s="7"/>
      <c r="N26" s="7"/>
      <c r="O26" s="7"/>
      <c r="P26" s="7"/>
      <c r="Q26" s="7"/>
      <c r="R26" s="7"/>
    </row>
    <row r="27" spans="3:18" ht="16" customHeight="1" x14ac:dyDescent="0.35">
      <c r="C27" s="463"/>
      <c r="D27" s="463"/>
      <c r="E27" s="463"/>
      <c r="F27" s="463"/>
      <c r="G27" s="463"/>
      <c r="H27" s="463"/>
      <c r="I27" s="463"/>
      <c r="J27" s="463"/>
      <c r="K27" s="463"/>
      <c r="L27" s="7"/>
      <c r="M27" s="7"/>
      <c r="N27" s="7"/>
      <c r="O27" s="7"/>
      <c r="P27" s="7"/>
      <c r="Q27" s="7"/>
      <c r="R27" s="7"/>
    </row>
    <row r="28" spans="3:18" ht="16" customHeight="1" x14ac:dyDescent="0.35">
      <c r="C28" s="224" t="s">
        <v>540</v>
      </c>
      <c r="D28" s="224"/>
      <c r="E28" s="224"/>
      <c r="F28" s="224"/>
      <c r="G28" s="224"/>
      <c r="H28" s="224"/>
      <c r="I28" s="224"/>
      <c r="J28" s="224"/>
      <c r="K28" s="224"/>
      <c r="L28" s="224"/>
      <c r="M28" s="224"/>
      <c r="N28" s="224"/>
      <c r="O28" s="224"/>
      <c r="P28" s="224"/>
      <c r="Q28" s="7"/>
      <c r="R28" s="7"/>
    </row>
    <row r="29" spans="3:18" ht="16" customHeight="1" x14ac:dyDescent="0.35">
      <c r="C29" s="224"/>
      <c r="D29" s="224"/>
      <c r="E29" s="224"/>
      <c r="F29" s="224"/>
      <c r="G29" s="224"/>
      <c r="H29" s="224"/>
      <c r="I29" s="224"/>
      <c r="J29" s="224"/>
      <c r="K29" s="224"/>
      <c r="L29" s="224"/>
      <c r="M29" s="224"/>
      <c r="N29" s="224"/>
      <c r="O29" s="224"/>
      <c r="P29" s="224"/>
      <c r="Q29" s="7"/>
      <c r="R29" s="7"/>
    </row>
    <row r="30" spans="3:18" ht="16" customHeight="1" x14ac:dyDescent="0.35">
      <c r="C30" s="25"/>
      <c r="D30" s="25"/>
      <c r="E30" s="25"/>
      <c r="F30" s="25"/>
      <c r="G30" s="25"/>
      <c r="H30" s="25"/>
      <c r="I30" s="25"/>
      <c r="J30" s="25"/>
      <c r="K30" s="25"/>
      <c r="L30" s="25"/>
      <c r="M30" s="25"/>
      <c r="N30" s="25"/>
      <c r="O30" s="24"/>
      <c r="Q30" s="24"/>
      <c r="R30" s="24"/>
    </row>
    <row r="31" spans="3:18" ht="16" customHeight="1" x14ac:dyDescent="0.35">
      <c r="C31" s="623" t="s">
        <v>25</v>
      </c>
      <c r="D31" s="623"/>
      <c r="E31" s="623"/>
      <c r="F31" s="623"/>
      <c r="G31" s="623"/>
      <c r="H31" s="664" t="s">
        <v>537</v>
      </c>
      <c r="I31" s="664"/>
      <c r="J31" s="664"/>
      <c r="K31" s="664" t="s">
        <v>541</v>
      </c>
      <c r="L31" s="664"/>
      <c r="M31" s="664"/>
      <c r="N31" s="24"/>
    </row>
    <row r="32" spans="3:18" ht="16" customHeight="1" x14ac:dyDescent="0.35">
      <c r="C32" s="623"/>
      <c r="D32" s="623"/>
      <c r="E32" s="623"/>
      <c r="F32" s="623"/>
      <c r="G32" s="623"/>
      <c r="H32" s="26">
        <v>2023</v>
      </c>
      <c r="I32" s="26">
        <v>2024</v>
      </c>
      <c r="J32" s="26">
        <v>2025</v>
      </c>
      <c r="K32" s="26">
        <v>2023</v>
      </c>
      <c r="L32" s="26">
        <v>2024</v>
      </c>
      <c r="M32" s="26">
        <v>2025</v>
      </c>
      <c r="N32" s="24"/>
    </row>
    <row r="33" spans="3:18" ht="16" customHeight="1" x14ac:dyDescent="0.35">
      <c r="C33" s="556" t="s">
        <v>542</v>
      </c>
      <c r="D33" s="556"/>
      <c r="E33" s="556"/>
      <c r="F33" s="556"/>
      <c r="G33" s="556"/>
      <c r="H33" s="27">
        <v>0</v>
      </c>
      <c r="I33" s="27">
        <v>0</v>
      </c>
      <c r="J33" s="27">
        <v>0</v>
      </c>
      <c r="K33" s="184">
        <v>0</v>
      </c>
      <c r="L33" s="184">
        <v>0</v>
      </c>
      <c r="M33" s="184">
        <f>(J33/J37)*1000000</f>
        <v>0</v>
      </c>
    </row>
    <row r="34" spans="3:18" ht="16" customHeight="1" x14ac:dyDescent="0.35">
      <c r="C34" s="679" t="s">
        <v>543</v>
      </c>
      <c r="D34" s="680"/>
      <c r="E34" s="680"/>
      <c r="F34" s="680"/>
      <c r="G34" s="681"/>
      <c r="H34" s="685">
        <v>0</v>
      </c>
      <c r="I34" s="685">
        <v>0</v>
      </c>
      <c r="J34" s="685">
        <v>0</v>
      </c>
      <c r="K34" s="668">
        <v>0</v>
      </c>
      <c r="L34" s="668">
        <v>0</v>
      </c>
      <c r="M34" s="668">
        <f>(J34/J37)*1000000</f>
        <v>0</v>
      </c>
      <c r="N34" s="24"/>
    </row>
    <row r="35" spans="3:18" ht="16" customHeight="1" x14ac:dyDescent="0.35">
      <c r="C35" s="682"/>
      <c r="D35" s="683"/>
      <c r="E35" s="683"/>
      <c r="F35" s="683"/>
      <c r="G35" s="684"/>
      <c r="H35" s="687"/>
      <c r="I35" s="686"/>
      <c r="J35" s="686"/>
      <c r="K35" s="669"/>
      <c r="L35" s="669"/>
      <c r="M35" s="669"/>
      <c r="N35" s="24"/>
    </row>
    <row r="36" spans="3:18" ht="16" customHeight="1" x14ac:dyDescent="0.35">
      <c r="C36" s="556" t="s">
        <v>544</v>
      </c>
      <c r="D36" s="556"/>
      <c r="E36" s="556"/>
      <c r="F36" s="556"/>
      <c r="G36" s="556"/>
      <c r="H36" s="27">
        <v>5</v>
      </c>
      <c r="I36" s="27">
        <v>3</v>
      </c>
      <c r="J36" s="27">
        <v>5</v>
      </c>
      <c r="K36" s="161">
        <v>7.15</v>
      </c>
      <c r="L36" s="161">
        <v>4.72</v>
      </c>
      <c r="M36" s="161">
        <f>(J36/J37)*1000000</f>
        <v>8.5160450805362391</v>
      </c>
      <c r="N36" s="24"/>
      <c r="O36" s="24"/>
      <c r="P36" s="24"/>
      <c r="Q36" s="24"/>
      <c r="R36" s="24"/>
    </row>
    <row r="37" spans="3:18" ht="16.5" x14ac:dyDescent="0.35">
      <c r="C37" s="556" t="s">
        <v>545</v>
      </c>
      <c r="D37" s="556"/>
      <c r="E37" s="556"/>
      <c r="F37" s="556"/>
      <c r="G37" s="556"/>
      <c r="H37" s="54">
        <v>699226</v>
      </c>
      <c r="I37" s="53">
        <v>636016</v>
      </c>
      <c r="J37" s="53">
        <v>587127</v>
      </c>
      <c r="K37" s="665"/>
      <c r="L37" s="666"/>
      <c r="M37" s="667"/>
      <c r="N37" s="24"/>
    </row>
    <row r="38" spans="3:18" ht="16" customHeight="1" x14ac:dyDescent="0.35">
      <c r="C38" s="24"/>
      <c r="D38" s="24"/>
      <c r="E38" s="24"/>
      <c r="F38" s="24"/>
      <c r="G38" s="24"/>
      <c r="H38" s="24"/>
      <c r="I38" s="24"/>
      <c r="J38" s="24"/>
      <c r="K38" s="24"/>
      <c r="L38" s="24"/>
      <c r="M38" s="24"/>
      <c r="N38" s="24"/>
    </row>
    <row r="39" spans="3:18" ht="16" customHeight="1" x14ac:dyDescent="0.35">
      <c r="C39" s="24"/>
      <c r="D39" s="24"/>
      <c r="E39" s="24"/>
      <c r="F39" s="24"/>
      <c r="G39" s="24"/>
      <c r="H39" s="24"/>
      <c r="I39" s="24"/>
      <c r="J39" s="24"/>
      <c r="K39" s="24"/>
      <c r="L39" s="24"/>
      <c r="M39" s="24"/>
      <c r="N39" s="24"/>
    </row>
    <row r="40" spans="3:18" ht="16" customHeight="1" x14ac:dyDescent="0.35">
      <c r="C40" s="623" t="s">
        <v>546</v>
      </c>
      <c r="D40" s="623"/>
      <c r="E40" s="623"/>
      <c r="F40" s="623"/>
      <c r="G40" s="623"/>
      <c r="H40" s="664" t="s">
        <v>537</v>
      </c>
      <c r="I40" s="664"/>
      <c r="J40" s="664"/>
      <c r="K40" s="664" t="s">
        <v>541</v>
      </c>
      <c r="L40" s="664"/>
      <c r="M40" s="664"/>
      <c r="N40" s="24"/>
    </row>
    <row r="41" spans="3:18" ht="16" customHeight="1" x14ac:dyDescent="0.35">
      <c r="C41" s="623"/>
      <c r="D41" s="623"/>
      <c r="E41" s="623"/>
      <c r="F41" s="623"/>
      <c r="G41" s="623"/>
      <c r="H41" s="26">
        <v>2023</v>
      </c>
      <c r="I41" s="26">
        <v>2024</v>
      </c>
      <c r="J41" s="26">
        <v>2024</v>
      </c>
      <c r="K41" s="26">
        <v>2023</v>
      </c>
      <c r="L41" s="26">
        <v>2024</v>
      </c>
      <c r="M41" s="26">
        <v>2025</v>
      </c>
      <c r="N41" s="24"/>
    </row>
    <row r="42" spans="3:18" ht="16" customHeight="1" x14ac:dyDescent="0.35">
      <c r="C42" s="556" t="s">
        <v>542</v>
      </c>
      <c r="D42" s="556"/>
      <c r="E42" s="556"/>
      <c r="F42" s="556"/>
      <c r="G42" s="556"/>
      <c r="H42" s="27">
        <v>0</v>
      </c>
      <c r="I42" s="27">
        <v>0</v>
      </c>
      <c r="J42" s="27">
        <v>0</v>
      </c>
      <c r="K42" s="184">
        <v>0</v>
      </c>
      <c r="L42" s="184">
        <v>0</v>
      </c>
      <c r="M42" s="184">
        <f>(J42/J46)*1000000</f>
        <v>0</v>
      </c>
      <c r="N42" s="24"/>
    </row>
    <row r="43" spans="3:18" ht="16" customHeight="1" x14ac:dyDescent="0.35">
      <c r="C43" s="679" t="s">
        <v>543</v>
      </c>
      <c r="D43" s="680"/>
      <c r="E43" s="680"/>
      <c r="F43" s="680"/>
      <c r="G43" s="681"/>
      <c r="H43" s="685">
        <v>0</v>
      </c>
      <c r="I43" s="685">
        <v>0</v>
      </c>
      <c r="J43" s="685">
        <v>0</v>
      </c>
      <c r="K43" s="668">
        <v>0</v>
      </c>
      <c r="L43" s="668">
        <v>0</v>
      </c>
      <c r="M43" s="668">
        <f>(J43/J46)*1000000</f>
        <v>0</v>
      </c>
      <c r="N43" s="24"/>
      <c r="O43" s="24"/>
      <c r="P43" s="24"/>
      <c r="Q43" s="24"/>
      <c r="R43" s="24"/>
    </row>
    <row r="44" spans="3:18" ht="16" customHeight="1" x14ac:dyDescent="0.35">
      <c r="C44" s="682"/>
      <c r="D44" s="683"/>
      <c r="E44" s="683"/>
      <c r="F44" s="683"/>
      <c r="G44" s="684"/>
      <c r="H44" s="686"/>
      <c r="I44" s="687"/>
      <c r="J44" s="687"/>
      <c r="K44" s="669"/>
      <c r="L44" s="669"/>
      <c r="M44" s="669"/>
      <c r="N44" s="24"/>
    </row>
    <row r="45" spans="3:18" ht="16" customHeight="1" x14ac:dyDescent="0.35">
      <c r="C45" s="556" t="s">
        <v>544</v>
      </c>
      <c r="D45" s="556"/>
      <c r="E45" s="556"/>
      <c r="F45" s="556"/>
      <c r="G45" s="556"/>
      <c r="H45" s="27">
        <v>1</v>
      </c>
      <c r="I45" s="27">
        <v>0</v>
      </c>
      <c r="J45" s="27">
        <v>0</v>
      </c>
      <c r="K45" s="185">
        <v>7.15</v>
      </c>
      <c r="L45" s="185">
        <v>4.72</v>
      </c>
      <c r="M45" s="184">
        <f>(J45/J46)*1000000</f>
        <v>0</v>
      </c>
      <c r="N45" s="24"/>
    </row>
    <row r="46" spans="3:18" ht="16.5" x14ac:dyDescent="0.35">
      <c r="C46" s="556" t="s">
        <v>545</v>
      </c>
      <c r="D46" s="556"/>
      <c r="E46" s="556"/>
      <c r="F46" s="556"/>
      <c r="G46" s="556"/>
      <c r="H46" s="54">
        <v>648132</v>
      </c>
      <c r="I46" s="54">
        <v>636016</v>
      </c>
      <c r="J46" s="54">
        <v>382800</v>
      </c>
      <c r="K46" s="665"/>
      <c r="L46" s="666"/>
      <c r="M46" s="667"/>
      <c r="N46" s="24"/>
    </row>
    <row r="47" spans="3:18" ht="16" customHeight="1" x14ac:dyDescent="0.35">
      <c r="C47" s="24"/>
      <c r="D47" s="24"/>
      <c r="E47" s="24"/>
      <c r="F47" s="24"/>
      <c r="G47" s="24"/>
      <c r="H47" s="24"/>
      <c r="I47" s="24"/>
      <c r="J47" s="24"/>
      <c r="K47" s="24"/>
      <c r="L47" s="24"/>
      <c r="M47" s="24"/>
      <c r="N47" s="24"/>
      <c r="O47" s="24"/>
      <c r="P47" s="24"/>
      <c r="Q47" s="24"/>
      <c r="R47" s="24"/>
    </row>
    <row r="48" spans="3:18" ht="16" customHeight="1" x14ac:dyDescent="0.35">
      <c r="C48" s="24"/>
      <c r="D48" s="181"/>
      <c r="E48" s="181"/>
      <c r="F48" s="181"/>
      <c r="G48" s="181"/>
      <c r="H48" s="24"/>
      <c r="I48" s="24"/>
      <c r="J48" s="24"/>
      <c r="K48" s="24"/>
      <c r="L48" s="24"/>
      <c r="M48" s="24"/>
      <c r="N48" s="24"/>
      <c r="O48" s="24"/>
      <c r="P48" s="24"/>
      <c r="Q48" s="24"/>
      <c r="R48" s="24"/>
    </row>
    <row r="49" spans="3:18" ht="16" customHeight="1" x14ac:dyDescent="0.35">
      <c r="C49" s="24"/>
      <c r="D49" s="670" t="s">
        <v>547</v>
      </c>
      <c r="E49" s="671"/>
      <c r="F49" s="671"/>
      <c r="G49" s="672"/>
      <c r="H49" s="670" t="s">
        <v>548</v>
      </c>
      <c r="I49" s="671"/>
      <c r="J49" s="671"/>
      <c r="K49" s="672"/>
      <c r="L49" s="670" t="s">
        <v>549</v>
      </c>
      <c r="M49" s="671"/>
      <c r="N49" s="671"/>
      <c r="O49" s="672"/>
      <c r="P49" s="180"/>
      <c r="Q49" s="24"/>
      <c r="R49" s="24"/>
    </row>
    <row r="50" spans="3:18" ht="25" customHeight="1" x14ac:dyDescent="0.35">
      <c r="C50" s="24"/>
      <c r="D50" s="673"/>
      <c r="E50" s="674"/>
      <c r="F50" s="674"/>
      <c r="G50" s="675"/>
      <c r="H50" s="673"/>
      <c r="I50" s="674"/>
      <c r="J50" s="674"/>
      <c r="K50" s="675"/>
      <c r="L50" s="673"/>
      <c r="M50" s="674"/>
      <c r="N50" s="674"/>
      <c r="O50" s="675"/>
      <c r="P50" s="180"/>
      <c r="Q50" s="24"/>
      <c r="R50" s="24"/>
    </row>
    <row r="51" spans="3:18" ht="16" customHeight="1" x14ac:dyDescent="0.35">
      <c r="C51" s="24"/>
      <c r="D51" s="676"/>
      <c r="E51" s="677"/>
      <c r="F51" s="677"/>
      <c r="G51" s="678"/>
      <c r="H51" s="676"/>
      <c r="I51" s="677"/>
      <c r="J51" s="677"/>
      <c r="K51" s="678"/>
      <c r="L51" s="676"/>
      <c r="M51" s="677"/>
      <c r="N51" s="677"/>
      <c r="O51" s="678"/>
      <c r="P51" s="180"/>
      <c r="Q51" s="24"/>
      <c r="R51" s="24"/>
    </row>
    <row r="52" spans="3:18" ht="16" customHeight="1" x14ac:dyDescent="0.35">
      <c r="C52" s="182"/>
      <c r="D52" s="649" t="s">
        <v>550</v>
      </c>
      <c r="E52" s="650"/>
      <c r="F52" s="650"/>
      <c r="G52" s="651"/>
      <c r="H52" s="658" t="s">
        <v>551</v>
      </c>
      <c r="I52" s="650"/>
      <c r="J52" s="650"/>
      <c r="K52" s="651"/>
      <c r="L52" s="658" t="s">
        <v>552</v>
      </c>
      <c r="M52" s="650"/>
      <c r="N52" s="650"/>
      <c r="O52" s="661"/>
      <c r="P52" s="180"/>
      <c r="Q52" s="24"/>
      <c r="R52" s="24"/>
    </row>
    <row r="53" spans="3:18" ht="16" customHeight="1" x14ac:dyDescent="0.35">
      <c r="C53" s="182"/>
      <c r="D53" s="652"/>
      <c r="E53" s="653"/>
      <c r="F53" s="653"/>
      <c r="G53" s="654"/>
      <c r="H53" s="659"/>
      <c r="I53" s="653"/>
      <c r="J53" s="653"/>
      <c r="K53" s="654"/>
      <c r="L53" s="659"/>
      <c r="M53" s="653"/>
      <c r="N53" s="653"/>
      <c r="O53" s="662"/>
      <c r="P53" s="180"/>
      <c r="Q53" s="24"/>
      <c r="R53" s="24"/>
    </row>
    <row r="54" spans="3:18" ht="16" customHeight="1" x14ac:dyDescent="0.35">
      <c r="C54" s="182"/>
      <c r="D54" s="652"/>
      <c r="E54" s="653"/>
      <c r="F54" s="653"/>
      <c r="G54" s="654"/>
      <c r="H54" s="659"/>
      <c r="I54" s="653"/>
      <c r="J54" s="653"/>
      <c r="K54" s="654"/>
      <c r="L54" s="659"/>
      <c r="M54" s="653"/>
      <c r="N54" s="653"/>
      <c r="O54" s="662"/>
      <c r="P54" s="180"/>
      <c r="Q54" s="24"/>
      <c r="R54" s="24"/>
    </row>
    <row r="55" spans="3:18" ht="26.15" customHeight="1" x14ac:dyDescent="0.35">
      <c r="C55" s="182"/>
      <c r="D55" s="655"/>
      <c r="E55" s="656"/>
      <c r="F55" s="656"/>
      <c r="G55" s="657"/>
      <c r="H55" s="660"/>
      <c r="I55" s="656"/>
      <c r="J55" s="656"/>
      <c r="K55" s="657"/>
      <c r="L55" s="660"/>
      <c r="M55" s="656"/>
      <c r="N55" s="656"/>
      <c r="O55" s="663"/>
      <c r="P55" s="180"/>
      <c r="Q55" s="24"/>
      <c r="R55" s="24"/>
    </row>
    <row r="56" spans="3:18" ht="16" customHeight="1" x14ac:dyDescent="0.35">
      <c r="C56" s="24"/>
      <c r="D56" s="24"/>
      <c r="E56" s="24"/>
      <c r="F56" s="24"/>
      <c r="G56" s="24"/>
      <c r="H56" s="25"/>
      <c r="I56" s="25"/>
      <c r="J56" s="25"/>
      <c r="K56" s="25"/>
      <c r="L56" s="24"/>
      <c r="M56" s="24"/>
      <c r="N56" s="24"/>
      <c r="O56" s="24"/>
      <c r="P56" s="24"/>
      <c r="Q56" s="24"/>
      <c r="R56" s="24"/>
    </row>
    <row r="57" spans="3:18" ht="16" customHeight="1" x14ac:dyDescent="0.35">
      <c r="C57" s="463" t="s">
        <v>553</v>
      </c>
      <c r="D57" s="463"/>
      <c r="E57" s="463"/>
      <c r="F57" s="463"/>
      <c r="G57" s="463"/>
      <c r="H57" s="463"/>
      <c r="I57" s="463"/>
      <c r="J57" s="463"/>
      <c r="K57" s="463"/>
      <c r="L57" s="7"/>
      <c r="M57" s="7"/>
      <c r="N57" s="7"/>
      <c r="O57" s="7"/>
      <c r="P57" s="7"/>
      <c r="Q57" s="7"/>
      <c r="R57" s="7"/>
    </row>
    <row r="58" spans="3:18" ht="16" customHeight="1" x14ac:dyDescent="0.35">
      <c r="C58" s="463"/>
      <c r="D58" s="463"/>
      <c r="E58" s="463"/>
      <c r="F58" s="463"/>
      <c r="G58" s="463"/>
      <c r="H58" s="463"/>
      <c r="I58" s="463"/>
      <c r="J58" s="463"/>
      <c r="K58" s="463"/>
      <c r="L58" s="7"/>
      <c r="M58" s="7"/>
      <c r="N58" s="7"/>
      <c r="O58" s="7"/>
      <c r="P58" s="7"/>
      <c r="Q58" s="7"/>
      <c r="R58" s="7"/>
    </row>
    <row r="59" spans="3:18" ht="16" customHeight="1" x14ac:dyDescent="0.35">
      <c r="C59" s="224" t="s">
        <v>161</v>
      </c>
      <c r="D59" s="224"/>
      <c r="E59" s="224"/>
      <c r="F59" s="224"/>
      <c r="G59" s="224"/>
      <c r="H59" s="224"/>
      <c r="I59" s="224"/>
      <c r="J59" s="224"/>
      <c r="K59" s="224"/>
      <c r="L59" s="224"/>
      <c r="M59" s="224"/>
      <c r="N59" s="224"/>
      <c r="O59" s="224"/>
      <c r="P59" s="224"/>
      <c r="Q59" s="7"/>
      <c r="R59" s="7"/>
    </row>
    <row r="60" spans="3:18" ht="16" customHeight="1" x14ac:dyDescent="0.35">
      <c r="C60" s="224"/>
      <c r="D60" s="224"/>
      <c r="E60" s="224"/>
      <c r="F60" s="224"/>
      <c r="G60" s="224"/>
      <c r="H60" s="224"/>
      <c r="I60" s="224"/>
      <c r="J60" s="224"/>
      <c r="K60" s="224"/>
      <c r="L60" s="224"/>
      <c r="M60" s="224"/>
      <c r="N60" s="224"/>
      <c r="O60" s="224"/>
      <c r="P60" s="224"/>
      <c r="Q60" s="7"/>
      <c r="R60" s="7"/>
    </row>
    <row r="61" spans="3:18" ht="16" customHeight="1" x14ac:dyDescent="0.35">
      <c r="C61" s="24"/>
      <c r="D61" s="24"/>
      <c r="E61" s="24"/>
      <c r="F61" s="24"/>
      <c r="G61" s="24"/>
      <c r="H61" s="24"/>
      <c r="I61" s="24"/>
      <c r="J61" s="24"/>
      <c r="K61" s="24"/>
      <c r="L61" s="24"/>
      <c r="M61" s="24"/>
      <c r="N61" s="24"/>
      <c r="O61" s="24"/>
      <c r="P61" s="24"/>
      <c r="Q61" s="24"/>
      <c r="R61" s="24"/>
    </row>
    <row r="62" spans="3:18" ht="16" customHeight="1" x14ac:dyDescent="0.35">
      <c r="C62" s="648" t="s">
        <v>554</v>
      </c>
      <c r="D62" s="648"/>
      <c r="E62" s="648"/>
      <c r="F62" s="648"/>
      <c r="G62" s="648"/>
      <c r="H62" s="648"/>
      <c r="I62" s="648"/>
      <c r="J62" s="648"/>
      <c r="K62" s="648"/>
      <c r="L62" s="648"/>
      <c r="M62" s="648"/>
      <c r="N62" s="648"/>
      <c r="O62" s="648"/>
      <c r="P62" s="648"/>
      <c r="Q62" s="648"/>
      <c r="R62" s="648"/>
    </row>
    <row r="63" spans="3:18" ht="16" customHeight="1" x14ac:dyDescent="0.35">
      <c r="C63" s="648"/>
      <c r="D63" s="648"/>
      <c r="E63" s="648"/>
      <c r="F63" s="648"/>
      <c r="G63" s="648"/>
      <c r="H63" s="648"/>
      <c r="I63" s="648"/>
      <c r="J63" s="648"/>
      <c r="K63" s="648"/>
      <c r="L63" s="648"/>
      <c r="M63" s="648"/>
      <c r="N63" s="648"/>
      <c r="O63" s="648"/>
      <c r="P63" s="648"/>
      <c r="Q63" s="648"/>
      <c r="R63" s="648"/>
    </row>
    <row r="64" spans="3:18" ht="16" customHeight="1" x14ac:dyDescent="0.35">
      <c r="C64" s="648"/>
      <c r="D64" s="648"/>
      <c r="E64" s="648"/>
      <c r="F64" s="648"/>
      <c r="G64" s="648"/>
      <c r="H64" s="648"/>
      <c r="I64" s="648"/>
      <c r="J64" s="648"/>
      <c r="K64" s="648"/>
      <c r="L64" s="648"/>
      <c r="M64" s="648"/>
      <c r="N64" s="648"/>
      <c r="O64" s="648"/>
      <c r="P64" s="648"/>
      <c r="Q64" s="648"/>
      <c r="R64" s="648"/>
    </row>
    <row r="65" spans="3:18" ht="16" customHeight="1" x14ac:dyDescent="0.35">
      <c r="C65" s="648"/>
      <c r="D65" s="648"/>
      <c r="E65" s="648"/>
      <c r="F65" s="648"/>
      <c r="G65" s="648"/>
      <c r="H65" s="648"/>
      <c r="I65" s="648"/>
      <c r="J65" s="648"/>
      <c r="K65" s="648"/>
      <c r="L65" s="648"/>
      <c r="M65" s="648"/>
      <c r="N65" s="648"/>
      <c r="O65" s="648"/>
      <c r="P65" s="648"/>
      <c r="Q65" s="648"/>
      <c r="R65" s="648"/>
    </row>
    <row r="66" spans="3:18" ht="16" customHeight="1" x14ac:dyDescent="0.35">
      <c r="C66" s="648"/>
      <c r="D66" s="648"/>
      <c r="E66" s="648"/>
      <c r="F66" s="648"/>
      <c r="G66" s="648"/>
      <c r="H66" s="648"/>
      <c r="I66" s="648"/>
      <c r="J66" s="648"/>
      <c r="K66" s="648"/>
      <c r="L66" s="648"/>
      <c r="M66" s="648"/>
      <c r="N66" s="648"/>
      <c r="O66" s="648"/>
      <c r="P66" s="648"/>
      <c r="Q66" s="648"/>
      <c r="R66" s="648"/>
    </row>
    <row r="67" spans="3:18" ht="16" customHeight="1" x14ac:dyDescent="0.35">
      <c r="C67" s="648"/>
      <c r="D67" s="648"/>
      <c r="E67" s="648"/>
      <c r="F67" s="648"/>
      <c r="G67" s="648"/>
      <c r="H67" s="648"/>
      <c r="I67" s="648"/>
      <c r="J67" s="648"/>
      <c r="K67" s="648"/>
      <c r="L67" s="648"/>
      <c r="M67" s="648"/>
      <c r="N67" s="648"/>
      <c r="O67" s="648"/>
      <c r="P67" s="648"/>
      <c r="Q67" s="648"/>
      <c r="R67" s="648"/>
    </row>
    <row r="68" spans="3:18" ht="16" customHeight="1" x14ac:dyDescent="0.35">
      <c r="C68" s="648"/>
      <c r="D68" s="648"/>
      <c r="E68" s="648"/>
      <c r="F68" s="648"/>
      <c r="G68" s="648"/>
      <c r="H68" s="648"/>
      <c r="I68" s="648"/>
      <c r="J68" s="648"/>
      <c r="K68" s="648"/>
      <c r="L68" s="648"/>
      <c r="M68" s="648"/>
      <c r="N68" s="648"/>
      <c r="O68" s="648"/>
      <c r="P68" s="648"/>
      <c r="Q68" s="648"/>
      <c r="R68" s="648"/>
    </row>
    <row r="69" spans="3:18" ht="16" customHeight="1" x14ac:dyDescent="0.35">
      <c r="C69" s="648"/>
      <c r="D69" s="648"/>
      <c r="E69" s="648"/>
      <c r="F69" s="648"/>
      <c r="G69" s="648"/>
      <c r="H69" s="648"/>
      <c r="I69" s="648"/>
      <c r="J69" s="648"/>
      <c r="K69" s="648"/>
      <c r="L69" s="648"/>
      <c r="M69" s="648"/>
      <c r="N69" s="648"/>
      <c r="O69" s="648"/>
      <c r="P69" s="648"/>
      <c r="Q69" s="648"/>
      <c r="R69" s="648"/>
    </row>
    <row r="70" spans="3:18" ht="16" customHeight="1" x14ac:dyDescent="0.35">
      <c r="C70" s="648"/>
      <c r="D70" s="648"/>
      <c r="E70" s="648"/>
      <c r="F70" s="648"/>
      <c r="G70" s="648"/>
      <c r="H70" s="648"/>
      <c r="I70" s="648"/>
      <c r="J70" s="648"/>
      <c r="K70" s="648"/>
      <c r="L70" s="648"/>
      <c r="M70" s="648"/>
      <c r="N70" s="648"/>
      <c r="O70" s="648"/>
      <c r="P70" s="648"/>
      <c r="Q70" s="648"/>
      <c r="R70" s="648"/>
    </row>
    <row r="71" spans="3:18" ht="16" customHeight="1" x14ac:dyDescent="0.35">
      <c r="C71" s="24"/>
      <c r="D71" s="24"/>
      <c r="E71" s="24"/>
      <c r="F71" s="24"/>
      <c r="G71" s="24"/>
      <c r="H71" s="24"/>
      <c r="I71" s="24"/>
      <c r="J71" s="24"/>
      <c r="K71" s="24"/>
      <c r="L71" s="24"/>
      <c r="M71" s="24"/>
      <c r="N71" s="24"/>
      <c r="O71" s="24"/>
      <c r="P71" s="24"/>
      <c r="Q71" s="24"/>
      <c r="R71" s="24"/>
    </row>
    <row r="72" spans="3:18" ht="16" customHeight="1" x14ac:dyDescent="0.35">
      <c r="C72" s="623" t="s">
        <v>25</v>
      </c>
      <c r="D72" s="623"/>
      <c r="E72" s="623"/>
      <c r="F72" s="623"/>
      <c r="G72" s="664" t="s">
        <v>537</v>
      </c>
      <c r="H72" s="664"/>
      <c r="I72" s="664"/>
      <c r="J72" s="24"/>
      <c r="K72" s="623" t="s">
        <v>555</v>
      </c>
      <c r="L72" s="623"/>
      <c r="M72" s="623"/>
      <c r="N72" s="623"/>
      <c r="O72" s="664" t="s">
        <v>537</v>
      </c>
      <c r="P72" s="664"/>
      <c r="Q72" s="664"/>
      <c r="R72" s="24"/>
    </row>
    <row r="73" spans="3:18" ht="16" customHeight="1" x14ac:dyDescent="0.35">
      <c r="C73" s="623"/>
      <c r="D73" s="623"/>
      <c r="E73" s="623"/>
      <c r="F73" s="623"/>
      <c r="G73" s="28">
        <v>2023</v>
      </c>
      <c r="H73" s="28">
        <v>2024</v>
      </c>
      <c r="I73" s="28">
        <v>2025</v>
      </c>
      <c r="J73" s="24"/>
      <c r="K73" s="623"/>
      <c r="L73" s="623"/>
      <c r="M73" s="623"/>
      <c r="N73" s="623"/>
      <c r="O73" s="28">
        <v>2023</v>
      </c>
      <c r="P73" s="28">
        <v>2024</v>
      </c>
      <c r="Q73" s="28">
        <v>2025</v>
      </c>
      <c r="R73" s="24"/>
    </row>
    <row r="74" spans="3:18" ht="16" customHeight="1" x14ac:dyDescent="0.35">
      <c r="C74" s="680" t="s">
        <v>556</v>
      </c>
      <c r="D74" s="680"/>
      <c r="E74" s="680"/>
      <c r="F74" s="681"/>
      <c r="G74" s="147">
        <v>0</v>
      </c>
      <c r="H74" s="685">
        <v>0</v>
      </c>
      <c r="I74" s="685">
        <v>0</v>
      </c>
      <c r="J74" s="24"/>
      <c r="K74" s="680" t="s">
        <v>556</v>
      </c>
      <c r="L74" s="680"/>
      <c r="M74" s="680"/>
      <c r="N74" s="681"/>
      <c r="O74" s="147">
        <v>0</v>
      </c>
      <c r="P74" s="685">
        <v>0</v>
      </c>
      <c r="Q74" s="685">
        <v>0</v>
      </c>
      <c r="R74" s="24"/>
    </row>
    <row r="75" spans="3:18" ht="16" customHeight="1" x14ac:dyDescent="0.35">
      <c r="C75" s="547"/>
      <c r="D75" s="547"/>
      <c r="E75" s="547"/>
      <c r="F75" s="689"/>
      <c r="G75" s="148"/>
      <c r="H75" s="686"/>
      <c r="I75" s="686"/>
      <c r="J75" s="24"/>
      <c r="K75" s="547"/>
      <c r="L75" s="547"/>
      <c r="M75" s="547"/>
      <c r="N75" s="689"/>
      <c r="O75" s="148"/>
      <c r="P75" s="686"/>
      <c r="Q75" s="686"/>
      <c r="R75" s="24"/>
    </row>
    <row r="76" spans="3:18" ht="16" customHeight="1" x14ac:dyDescent="0.35">
      <c r="C76" s="688" t="s">
        <v>557</v>
      </c>
      <c r="D76" s="688"/>
      <c r="E76" s="688"/>
      <c r="F76" s="688"/>
      <c r="G76" s="147">
        <v>0</v>
      </c>
      <c r="H76" s="685">
        <v>0</v>
      </c>
      <c r="I76" s="685">
        <v>0</v>
      </c>
      <c r="J76" s="24"/>
      <c r="K76" s="688" t="s">
        <v>557</v>
      </c>
      <c r="L76" s="688"/>
      <c r="M76" s="688"/>
      <c r="N76" s="688"/>
      <c r="O76" s="147">
        <v>0</v>
      </c>
      <c r="P76" s="685">
        <v>0</v>
      </c>
      <c r="Q76" s="685">
        <v>0</v>
      </c>
      <c r="R76" s="24"/>
    </row>
    <row r="77" spans="3:18" ht="16" customHeight="1" x14ac:dyDescent="0.35">
      <c r="C77" s="688"/>
      <c r="D77" s="688"/>
      <c r="E77" s="688"/>
      <c r="F77" s="688"/>
      <c r="G77" s="148"/>
      <c r="H77" s="686"/>
      <c r="I77" s="686"/>
      <c r="J77" s="24"/>
      <c r="K77" s="688"/>
      <c r="L77" s="688"/>
      <c r="M77" s="688"/>
      <c r="N77" s="688"/>
      <c r="O77" s="148"/>
      <c r="P77" s="686"/>
      <c r="Q77" s="686"/>
      <c r="R77" s="24"/>
    </row>
    <row r="78" spans="3:18" ht="16" customHeight="1" x14ac:dyDescent="0.35">
      <c r="C78" s="24"/>
      <c r="D78" s="24"/>
      <c r="E78" s="24"/>
      <c r="F78" s="24"/>
      <c r="G78" s="24"/>
      <c r="H78" s="24"/>
      <c r="I78" s="24"/>
      <c r="J78" s="24"/>
      <c r="K78" s="24"/>
      <c r="L78" s="24"/>
      <c r="M78" s="24"/>
      <c r="N78" s="24"/>
      <c r="O78" s="24"/>
      <c r="P78" s="24"/>
      <c r="Q78" s="24"/>
      <c r="R78" s="24"/>
    </row>
    <row r="79" spans="3:18" ht="16" customHeight="1" x14ac:dyDescent="0.35">
      <c r="C79" s="24"/>
      <c r="D79" s="24"/>
      <c r="E79" s="24"/>
      <c r="F79" s="24"/>
      <c r="G79" s="24"/>
      <c r="H79" s="24"/>
      <c r="I79" s="24"/>
      <c r="J79" s="24"/>
      <c r="K79" s="24"/>
      <c r="L79" s="24"/>
      <c r="M79" s="24"/>
      <c r="N79" s="24"/>
      <c r="O79" s="24"/>
      <c r="P79" s="24"/>
      <c r="Q79" s="24"/>
      <c r="R79" s="24"/>
    </row>
    <row r="80" spans="3:18" ht="16" customHeight="1" x14ac:dyDescent="0.35">
      <c r="C80" s="24"/>
      <c r="D80" s="24"/>
      <c r="E80" s="24"/>
      <c r="F80" s="24"/>
      <c r="G80" s="24"/>
      <c r="H80" s="24"/>
      <c r="I80" s="24"/>
      <c r="J80" s="24"/>
      <c r="K80" s="24"/>
      <c r="L80" s="24"/>
      <c r="M80" s="24"/>
      <c r="N80" s="24"/>
      <c r="O80" s="24"/>
      <c r="P80" s="24"/>
      <c r="Q80" s="24"/>
      <c r="R80" s="24"/>
    </row>
    <row r="81" spans="3:18" ht="16" customHeight="1" x14ac:dyDescent="0.35">
      <c r="C81" s="24"/>
      <c r="D81" s="24"/>
      <c r="E81" s="24"/>
      <c r="F81" s="24"/>
      <c r="G81" s="24"/>
      <c r="H81" s="24"/>
      <c r="I81" s="24"/>
      <c r="J81" s="24"/>
      <c r="K81" s="24"/>
      <c r="L81" s="24"/>
      <c r="M81" s="24"/>
      <c r="N81" s="24"/>
      <c r="O81" s="24"/>
      <c r="P81" s="24"/>
      <c r="Q81" s="24"/>
      <c r="R81" s="24"/>
    </row>
    <row r="82" spans="3:18" ht="16" customHeight="1" x14ac:dyDescent="0.35">
      <c r="C82" s="24"/>
      <c r="D82" s="24"/>
      <c r="E82" s="24"/>
      <c r="F82" s="24"/>
      <c r="G82" s="24"/>
      <c r="H82" s="24"/>
      <c r="I82" s="24"/>
      <c r="J82" s="24"/>
      <c r="K82" s="24"/>
      <c r="L82" s="24"/>
      <c r="M82" s="24"/>
      <c r="N82" s="24"/>
      <c r="O82" s="24"/>
      <c r="P82" s="24"/>
      <c r="Q82" s="24"/>
      <c r="R82" s="24"/>
    </row>
    <row r="83" spans="3:18" ht="16" customHeight="1" x14ac:dyDescent="0.35">
      <c r="C83" s="24"/>
      <c r="D83" s="24"/>
      <c r="E83" s="24"/>
      <c r="F83" s="24"/>
      <c r="G83" s="24"/>
      <c r="H83" s="24"/>
      <c r="I83" s="24"/>
      <c r="J83" s="24"/>
      <c r="K83" s="24"/>
      <c r="L83" s="24"/>
      <c r="M83" s="24"/>
      <c r="N83" s="24"/>
      <c r="O83" s="24"/>
      <c r="P83" s="24"/>
      <c r="Q83" s="24"/>
      <c r="R83" s="24"/>
    </row>
    <row r="84" spans="3:18" ht="16" customHeight="1" x14ac:dyDescent="0.35">
      <c r="C84" s="24"/>
      <c r="D84" s="24"/>
      <c r="E84" s="24"/>
      <c r="F84" s="24"/>
      <c r="G84" s="24"/>
      <c r="H84" s="24"/>
      <c r="I84" s="24"/>
      <c r="J84" s="24"/>
      <c r="K84" s="24"/>
      <c r="L84" s="24"/>
      <c r="M84" s="24"/>
      <c r="N84" s="24"/>
      <c r="O84" s="24"/>
      <c r="P84" s="24"/>
      <c r="Q84" s="24"/>
      <c r="R84" s="24"/>
    </row>
    <row r="85" spans="3:18" ht="16" customHeight="1" x14ac:dyDescent="0.35">
      <c r="C85" s="24"/>
      <c r="D85" s="24"/>
      <c r="E85" s="24"/>
      <c r="F85" s="24"/>
      <c r="G85" s="24"/>
      <c r="H85" s="24"/>
      <c r="I85" s="24"/>
      <c r="J85" s="24"/>
      <c r="K85" s="24"/>
      <c r="L85" s="24"/>
      <c r="M85" s="24"/>
      <c r="N85" s="24"/>
      <c r="O85" s="24"/>
      <c r="P85" s="24"/>
      <c r="Q85" s="24"/>
      <c r="R85" s="24"/>
    </row>
    <row r="86" spans="3:18" ht="16" customHeight="1" x14ac:dyDescent="0.35">
      <c r="C86" s="24"/>
      <c r="D86" s="24"/>
      <c r="E86" s="24"/>
      <c r="F86" s="24"/>
      <c r="G86" s="24"/>
      <c r="H86" s="24"/>
      <c r="I86" s="24"/>
      <c r="J86" s="24"/>
      <c r="K86" s="24"/>
      <c r="L86" s="24"/>
      <c r="M86" s="24"/>
      <c r="N86" s="24"/>
      <c r="O86" s="24"/>
      <c r="P86" s="24"/>
      <c r="Q86" s="24"/>
      <c r="R86" s="24"/>
    </row>
    <row r="87" spans="3:18" ht="16" customHeight="1" x14ac:dyDescent="0.35">
      <c r="C87" s="24"/>
      <c r="D87" s="24"/>
      <c r="E87" s="24"/>
      <c r="F87" s="24"/>
      <c r="G87" s="24"/>
      <c r="H87" s="24"/>
      <c r="I87" s="24"/>
      <c r="J87" s="24"/>
      <c r="K87" s="24"/>
      <c r="L87" s="24"/>
      <c r="M87" s="24"/>
      <c r="N87" s="24"/>
      <c r="O87" s="24"/>
      <c r="P87" s="24"/>
      <c r="Q87" s="24"/>
      <c r="R87" s="24"/>
    </row>
    <row r="88" spans="3:18" ht="16" customHeight="1" x14ac:dyDescent="0.35">
      <c r="C88" s="24"/>
      <c r="D88" s="24"/>
      <c r="E88" s="24"/>
      <c r="F88" s="24"/>
      <c r="G88" s="24"/>
      <c r="H88" s="24"/>
      <c r="I88" s="24"/>
      <c r="J88" s="24"/>
      <c r="K88" s="24"/>
      <c r="L88" s="24"/>
      <c r="M88" s="24"/>
      <c r="N88" s="24"/>
      <c r="O88" s="24"/>
      <c r="P88" s="24"/>
      <c r="Q88" s="24"/>
      <c r="R88" s="24"/>
    </row>
    <row r="89" spans="3:18" ht="16" customHeight="1" x14ac:dyDescent="0.35">
      <c r="C89" s="24"/>
      <c r="D89" s="24"/>
      <c r="E89" s="24"/>
      <c r="F89" s="24"/>
      <c r="G89" s="24"/>
      <c r="H89" s="24"/>
      <c r="I89" s="24"/>
      <c r="J89" s="24"/>
      <c r="K89" s="24"/>
      <c r="L89" s="24"/>
      <c r="M89" s="24"/>
      <c r="N89" s="24"/>
      <c r="O89" s="24"/>
      <c r="P89" s="24"/>
      <c r="Q89" s="24"/>
      <c r="R89" s="24"/>
    </row>
    <row r="90" spans="3:18" ht="16" customHeight="1" x14ac:dyDescent="0.35">
      <c r="C90" s="24"/>
      <c r="D90" s="24"/>
      <c r="E90" s="24"/>
      <c r="F90" s="24"/>
      <c r="G90" s="24"/>
      <c r="H90" s="24"/>
      <c r="I90" s="24"/>
      <c r="J90" s="24"/>
      <c r="K90" s="24"/>
      <c r="L90" s="24"/>
      <c r="M90" s="24"/>
      <c r="N90" s="24"/>
      <c r="O90" s="24"/>
      <c r="P90" s="24"/>
      <c r="Q90" s="24"/>
      <c r="R90" s="24"/>
    </row>
    <row r="91" spans="3:18" ht="16" customHeight="1" x14ac:dyDescent="0.35">
      <c r="C91" s="24"/>
      <c r="D91" s="24"/>
      <c r="E91" s="24"/>
      <c r="F91" s="24"/>
      <c r="G91" s="24"/>
      <c r="H91" s="24"/>
      <c r="I91" s="24"/>
      <c r="J91" s="24"/>
      <c r="K91" s="24"/>
      <c r="L91" s="24"/>
      <c r="M91" s="24"/>
      <c r="N91" s="24"/>
      <c r="O91" s="24"/>
      <c r="P91" s="24"/>
      <c r="Q91" s="24"/>
      <c r="R91" s="24"/>
    </row>
  </sheetData>
  <sheetProtection algorithmName="SHA-512" hashValue="8T0aw2P334T/xvMh4/u4pEkcXdROyXHS81SmKaesfX8Cai8ZwycfclL4PSb9eiovnTuy5hMB5xcY61ZLIuwa6Q==" saltValue="jK7wcj8jZrohAVg2qNmqbA==" spinCount="100000" sheet="1" objects="1" scenarios="1" selectLockedCells="1" selectUnlockedCells="1"/>
  <customSheetViews>
    <customSheetView guid="{8D88DD34-EDCF-2545-92E6-3B4294438499}" scale="90" showGridLines="0" topLeftCell="B61">
      <selection activeCell="C76" sqref="C76:F77"/>
      <pageMargins left="0" right="0" top="0" bottom="0" header="0" footer="0"/>
    </customSheetView>
  </customSheetViews>
  <mergeCells count="69">
    <mergeCell ref="C26:K27"/>
    <mergeCell ref="O21:P21"/>
    <mergeCell ref="C7:K8"/>
    <mergeCell ref="C9:P10"/>
    <mergeCell ref="C12:R19"/>
    <mergeCell ref="M23:M24"/>
    <mergeCell ref="N23:N24"/>
    <mergeCell ref="O23:O24"/>
    <mergeCell ref="P23:P24"/>
    <mergeCell ref="C23:J24"/>
    <mergeCell ref="C21:J22"/>
    <mergeCell ref="M21:N21"/>
    <mergeCell ref="K23:K24"/>
    <mergeCell ref="L23:L24"/>
    <mergeCell ref="C31:G32"/>
    <mergeCell ref="H31:J31"/>
    <mergeCell ref="K31:M31"/>
    <mergeCell ref="C34:G35"/>
    <mergeCell ref="H34:H35"/>
    <mergeCell ref="I34:I35"/>
    <mergeCell ref="J34:J35"/>
    <mergeCell ref="M34:M35"/>
    <mergeCell ref="C76:F77"/>
    <mergeCell ref="H76:H77"/>
    <mergeCell ref="I76:I77"/>
    <mergeCell ref="K72:N73"/>
    <mergeCell ref="K74:N75"/>
    <mergeCell ref="C74:F75"/>
    <mergeCell ref="H74:H75"/>
    <mergeCell ref="I74:I75"/>
    <mergeCell ref="C72:F73"/>
    <mergeCell ref="G72:I72"/>
    <mergeCell ref="K76:N77"/>
    <mergeCell ref="P76:P77"/>
    <mergeCell ref="Q76:Q77"/>
    <mergeCell ref="O72:Q72"/>
    <mergeCell ref="P74:P75"/>
    <mergeCell ref="Q74:Q75"/>
    <mergeCell ref="C57:K58"/>
    <mergeCell ref="C59:P60"/>
    <mergeCell ref="M43:M44"/>
    <mergeCell ref="C45:G45"/>
    <mergeCell ref="C46:G46"/>
    <mergeCell ref="K46:M46"/>
    <mergeCell ref="D49:G51"/>
    <mergeCell ref="H49:K51"/>
    <mergeCell ref="L43:L44"/>
    <mergeCell ref="C43:G44"/>
    <mergeCell ref="H43:H44"/>
    <mergeCell ref="I43:I44"/>
    <mergeCell ref="J43:J44"/>
    <mergeCell ref="K43:K44"/>
    <mergeCell ref="L49:O51"/>
    <mergeCell ref="C62:R70"/>
    <mergeCell ref="D52:G55"/>
    <mergeCell ref="H52:K55"/>
    <mergeCell ref="L52:O55"/>
    <mergeCell ref="K21:L21"/>
    <mergeCell ref="C40:G41"/>
    <mergeCell ref="H40:J40"/>
    <mergeCell ref="K40:M40"/>
    <mergeCell ref="C42:G42"/>
    <mergeCell ref="K37:M37"/>
    <mergeCell ref="C37:G37"/>
    <mergeCell ref="C28:P29"/>
    <mergeCell ref="C33:G33"/>
    <mergeCell ref="C36:G36"/>
    <mergeCell ref="K34:K35"/>
    <mergeCell ref="L34:L35"/>
  </mergeCells>
  <pageMargins left="0.7" right="0.7" top="0.75" bottom="0.75" header="0.3" footer="0.3"/>
  <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750227-E9A0-D14C-A5FA-99AA4CB6984C}">
  <sheetPr codeName="Planilha35"/>
  <dimension ref="A1:AL68"/>
  <sheetViews>
    <sheetView showGridLines="0" showRowColHeaders="0" zoomScaleNormal="100" workbookViewId="0">
      <selection activeCell="C32" sqref="C32:K32"/>
      <extLst>
        <ext xmlns:xlsdti="http://schemas.microsoft.com/office/spreadsheetml/2023/showDataTypeIcons" uri="{77bfe23e-c014-4d31-8a63-9c772dbf06b6}">
          <xlsdti:showDataTypeIcons visible="0"/>
        </ext>
      </extLst>
    </sheetView>
  </sheetViews>
  <sheetFormatPr defaultColWidth="10.83203125" defaultRowHeight="15.5" x14ac:dyDescent="0.35"/>
  <cols>
    <col min="1" max="2" width="10.83203125" style="8"/>
    <col min="3" max="5" width="10.83203125" style="9"/>
    <col min="6" max="6" width="13" style="9" customWidth="1"/>
    <col min="7" max="8" width="13.08203125" style="9" customWidth="1"/>
    <col min="9" max="18" width="10.83203125" style="9"/>
    <col min="19" max="38" width="10.83203125" style="8"/>
    <col min="39" max="16384" width="10.83203125" style="9"/>
  </cols>
  <sheetData>
    <row r="1" spans="3:18" x14ac:dyDescent="0.35">
      <c r="C1" s="8"/>
      <c r="D1" s="8"/>
      <c r="E1" s="8"/>
      <c r="F1" s="8"/>
      <c r="G1" s="8"/>
      <c r="H1" s="8"/>
      <c r="I1" s="8"/>
      <c r="J1" s="8"/>
      <c r="K1" s="8"/>
      <c r="L1" s="8"/>
      <c r="M1" s="8"/>
      <c r="N1" s="8"/>
      <c r="O1" s="8"/>
      <c r="P1" s="8"/>
      <c r="Q1" s="8"/>
      <c r="R1" s="8"/>
    </row>
    <row r="2" spans="3:18" x14ac:dyDescent="0.35">
      <c r="C2" s="8"/>
      <c r="D2" s="8"/>
      <c r="E2" s="8"/>
      <c r="F2" s="8"/>
      <c r="G2" s="8"/>
      <c r="H2" s="8"/>
      <c r="I2" s="8"/>
      <c r="J2" s="8"/>
      <c r="K2" s="8"/>
      <c r="L2" s="8"/>
      <c r="M2" s="8"/>
      <c r="N2" s="8"/>
      <c r="O2" s="8"/>
      <c r="P2" s="8"/>
      <c r="Q2" s="8"/>
      <c r="R2" s="8"/>
    </row>
    <row r="3" spans="3:18" x14ac:dyDescent="0.35">
      <c r="C3" s="8"/>
      <c r="D3" s="8"/>
      <c r="E3" s="8"/>
      <c r="F3" s="8"/>
      <c r="G3" s="8"/>
      <c r="H3" s="8"/>
      <c r="I3" s="8"/>
      <c r="J3" s="8"/>
      <c r="K3" s="8"/>
      <c r="L3" s="8"/>
      <c r="M3" s="8"/>
      <c r="N3" s="8"/>
      <c r="O3" s="8"/>
      <c r="P3" s="8"/>
      <c r="Q3" s="8"/>
      <c r="R3" s="8"/>
    </row>
    <row r="4" spans="3:18" x14ac:dyDescent="0.35">
      <c r="C4" s="8"/>
      <c r="D4" s="8"/>
      <c r="E4" s="8"/>
      <c r="F4" s="8"/>
      <c r="G4" s="8"/>
      <c r="H4" s="8"/>
      <c r="I4" s="8"/>
      <c r="J4" s="8"/>
      <c r="K4" s="8"/>
      <c r="L4" s="8"/>
      <c r="M4" s="8"/>
      <c r="N4" s="8"/>
      <c r="O4" s="8"/>
      <c r="P4" s="8"/>
      <c r="Q4" s="8"/>
      <c r="R4" s="8"/>
    </row>
    <row r="5" spans="3:18" x14ac:dyDescent="0.35">
      <c r="C5" s="8"/>
      <c r="D5" s="8"/>
      <c r="E5" s="8"/>
      <c r="F5" s="8"/>
      <c r="G5" s="8"/>
      <c r="H5" s="8"/>
      <c r="I5" s="8"/>
      <c r="J5" s="8"/>
      <c r="K5" s="8"/>
      <c r="L5" s="8"/>
      <c r="M5" s="8"/>
      <c r="N5" s="8"/>
      <c r="O5" s="8"/>
      <c r="P5" s="8"/>
      <c r="Q5" s="8"/>
      <c r="R5" s="8"/>
    </row>
    <row r="6" spans="3:18" x14ac:dyDescent="0.35">
      <c r="C6" s="8"/>
      <c r="D6" s="8"/>
      <c r="E6" s="8"/>
      <c r="F6" s="8"/>
      <c r="G6" s="8"/>
      <c r="H6" s="8"/>
      <c r="I6" s="8"/>
      <c r="J6" s="8"/>
      <c r="K6" s="8"/>
      <c r="L6" s="8"/>
      <c r="M6" s="8"/>
      <c r="N6" s="8"/>
      <c r="O6" s="8"/>
      <c r="P6" s="8"/>
      <c r="Q6" s="8"/>
      <c r="R6" s="8"/>
    </row>
    <row r="7" spans="3:18" x14ac:dyDescent="0.35">
      <c r="C7" s="463" t="s">
        <v>558</v>
      </c>
      <c r="D7" s="463"/>
      <c r="E7" s="463"/>
      <c r="F7" s="463"/>
      <c r="G7" s="463"/>
      <c r="H7" s="463"/>
      <c r="I7" s="463"/>
      <c r="J7" s="463"/>
      <c r="K7" s="463"/>
      <c r="L7" s="7"/>
      <c r="M7" s="7"/>
      <c r="N7" s="7"/>
      <c r="O7" s="7"/>
      <c r="P7" s="7"/>
      <c r="Q7" s="7"/>
      <c r="R7" s="7"/>
    </row>
    <row r="8" spans="3:18" x14ac:dyDescent="0.35">
      <c r="C8" s="463"/>
      <c r="D8" s="463"/>
      <c r="E8" s="463"/>
      <c r="F8" s="463"/>
      <c r="G8" s="463"/>
      <c r="H8" s="463"/>
      <c r="I8" s="463"/>
      <c r="J8" s="463"/>
      <c r="K8" s="463"/>
      <c r="L8" s="7"/>
      <c r="M8" s="7"/>
      <c r="N8" s="7"/>
      <c r="O8" s="7"/>
      <c r="P8" s="7"/>
      <c r="Q8" s="7"/>
      <c r="R8" s="7"/>
    </row>
    <row r="9" spans="3:18" ht="16" customHeight="1" x14ac:dyDescent="0.35">
      <c r="C9" s="224" t="s">
        <v>559</v>
      </c>
      <c r="D9" s="224"/>
      <c r="E9" s="224"/>
      <c r="F9" s="224"/>
      <c r="G9" s="224"/>
      <c r="H9" s="224"/>
      <c r="I9" s="224"/>
      <c r="J9" s="224"/>
      <c r="K9" s="224"/>
      <c r="L9" s="224"/>
      <c r="M9" s="224"/>
      <c r="N9" s="224"/>
      <c r="O9" s="224"/>
      <c r="P9" s="224"/>
      <c r="Q9" s="7"/>
      <c r="R9" s="7"/>
    </row>
    <row r="10" spans="3:18" ht="16" customHeight="1" x14ac:dyDescent="0.35">
      <c r="C10" s="224"/>
      <c r="D10" s="224"/>
      <c r="E10" s="224"/>
      <c r="F10" s="224"/>
      <c r="G10" s="224"/>
      <c r="H10" s="224"/>
      <c r="I10" s="224"/>
      <c r="J10" s="224"/>
      <c r="K10" s="224"/>
      <c r="L10" s="224"/>
      <c r="M10" s="224"/>
      <c r="N10" s="224"/>
      <c r="O10" s="224"/>
      <c r="P10" s="224"/>
      <c r="Q10" s="7"/>
      <c r="R10" s="7"/>
    </row>
    <row r="11" spans="3:18" ht="16.5" x14ac:dyDescent="0.35">
      <c r="C11" s="12"/>
      <c r="D11" s="13"/>
      <c r="E11" s="13"/>
      <c r="F11" s="13"/>
      <c r="G11" s="14"/>
      <c r="H11" s="14"/>
      <c r="I11" s="14"/>
      <c r="J11" s="14"/>
      <c r="K11" s="14"/>
      <c r="L11" s="14"/>
      <c r="M11" s="14"/>
      <c r="N11" s="14"/>
      <c r="O11" s="14"/>
      <c r="P11" s="14"/>
      <c r="Q11" s="14"/>
      <c r="R11" s="15"/>
    </row>
    <row r="12" spans="3:18" ht="16" customHeight="1" x14ac:dyDescent="0.35">
      <c r="C12" s="542" t="s">
        <v>560</v>
      </c>
      <c r="D12" s="542"/>
      <c r="E12" s="542"/>
      <c r="F12" s="542"/>
      <c r="G12" s="542"/>
      <c r="H12" s="542"/>
      <c r="I12" s="542"/>
      <c r="J12" s="542"/>
      <c r="K12" s="542"/>
      <c r="L12" s="542"/>
      <c r="M12" s="542"/>
      <c r="N12" s="542"/>
      <c r="O12" s="542"/>
      <c r="P12" s="542"/>
      <c r="Q12" s="542"/>
      <c r="R12" s="542"/>
    </row>
    <row r="13" spans="3:18" ht="16" customHeight="1" x14ac:dyDescent="0.35">
      <c r="C13" s="542"/>
      <c r="D13" s="542"/>
      <c r="E13" s="542"/>
      <c r="F13" s="542"/>
      <c r="G13" s="542"/>
      <c r="H13" s="542"/>
      <c r="I13" s="542"/>
      <c r="J13" s="542"/>
      <c r="K13" s="542"/>
      <c r="L13" s="542"/>
      <c r="M13" s="542"/>
      <c r="N13" s="542"/>
      <c r="O13" s="542"/>
      <c r="P13" s="542"/>
      <c r="Q13" s="542"/>
      <c r="R13" s="542"/>
    </row>
    <row r="14" spans="3:18" ht="16" customHeight="1" x14ac:dyDescent="0.35">
      <c r="C14" s="542"/>
      <c r="D14" s="542"/>
      <c r="E14" s="542"/>
      <c r="F14" s="542"/>
      <c r="G14" s="542"/>
      <c r="H14" s="542"/>
      <c r="I14" s="542"/>
      <c r="J14" s="542"/>
      <c r="K14" s="542"/>
      <c r="L14" s="542"/>
      <c r="M14" s="542"/>
      <c r="N14" s="542"/>
      <c r="O14" s="542"/>
      <c r="P14" s="542"/>
      <c r="Q14" s="542"/>
      <c r="R14" s="542"/>
    </row>
    <row r="15" spans="3:18" ht="16" customHeight="1" x14ac:dyDescent="0.35">
      <c r="C15" s="24"/>
      <c r="D15" s="24"/>
      <c r="E15" s="24"/>
      <c r="F15" s="24"/>
      <c r="G15" s="24"/>
      <c r="H15" s="24"/>
      <c r="I15" s="24"/>
      <c r="J15" s="24"/>
      <c r="K15" s="24"/>
      <c r="L15" s="24"/>
      <c r="M15" s="24"/>
      <c r="N15" s="24"/>
      <c r="O15" s="24"/>
      <c r="P15" s="24"/>
      <c r="Q15" s="24"/>
      <c r="R15" s="24"/>
    </row>
    <row r="16" spans="3:18" ht="16" customHeight="1" x14ac:dyDescent="0.35">
      <c r="C16" s="707" t="s">
        <v>561</v>
      </c>
      <c r="D16" s="707"/>
      <c r="E16" s="707"/>
      <c r="F16" s="707"/>
      <c r="G16" s="707"/>
      <c r="H16" s="707"/>
      <c r="I16" s="707"/>
      <c r="J16" s="707"/>
      <c r="K16" s="707"/>
      <c r="L16" s="24"/>
      <c r="M16" s="24"/>
      <c r="N16" s="24"/>
      <c r="O16" s="24"/>
      <c r="P16" s="24"/>
      <c r="Q16" s="24"/>
      <c r="R16" s="24"/>
    </row>
    <row r="17" spans="3:18" ht="16" customHeight="1" x14ac:dyDescent="0.35">
      <c r="C17" s="708"/>
      <c r="D17" s="709"/>
      <c r="E17" s="709"/>
      <c r="F17" s="24"/>
      <c r="G17" s="24"/>
      <c r="H17" s="24"/>
      <c r="I17" s="24"/>
      <c r="J17" s="24"/>
      <c r="K17" s="24"/>
      <c r="L17" s="24"/>
      <c r="M17" s="24"/>
      <c r="N17" s="24"/>
      <c r="O17" s="24"/>
      <c r="P17" s="24"/>
      <c r="Q17" s="24"/>
      <c r="R17" s="24"/>
    </row>
    <row r="18" spans="3:18" ht="16" customHeight="1" x14ac:dyDescent="0.35">
      <c r="C18" s="642" t="s">
        <v>562</v>
      </c>
      <c r="D18" s="642"/>
      <c r="E18" s="642"/>
      <c r="F18" s="664" t="s">
        <v>563</v>
      </c>
      <c r="G18" s="664"/>
      <c r="H18" s="664"/>
      <c r="I18" s="664" t="s">
        <v>564</v>
      </c>
      <c r="J18" s="664"/>
      <c r="K18" s="664"/>
      <c r="L18" s="24"/>
      <c r="M18" s="24"/>
      <c r="N18" s="24"/>
      <c r="O18" s="24"/>
      <c r="P18" s="24"/>
      <c r="Q18" s="24"/>
      <c r="R18" s="24"/>
    </row>
    <row r="19" spans="3:18" ht="16" customHeight="1" x14ac:dyDescent="0.35">
      <c r="C19" s="642"/>
      <c r="D19" s="642"/>
      <c r="E19" s="642"/>
      <c r="F19" s="26">
        <v>2023</v>
      </c>
      <c r="G19" s="26">
        <v>2024</v>
      </c>
      <c r="H19" s="26">
        <v>2025</v>
      </c>
      <c r="I19" s="26">
        <v>2023</v>
      </c>
      <c r="J19" s="26">
        <v>2024</v>
      </c>
      <c r="K19" s="26">
        <v>2025</v>
      </c>
      <c r="L19" s="24"/>
      <c r="M19" s="24"/>
      <c r="N19" s="24"/>
      <c r="O19" s="24"/>
      <c r="P19" s="24"/>
      <c r="Q19" s="24"/>
      <c r="R19" s="24"/>
    </row>
    <row r="20" spans="3:18" ht="16" customHeight="1" x14ac:dyDescent="0.35">
      <c r="C20" s="704" t="s">
        <v>494</v>
      </c>
      <c r="D20" s="704"/>
      <c r="E20" s="704"/>
      <c r="F20" s="50">
        <v>9029.1666666666697</v>
      </c>
      <c r="G20" s="50">
        <v>6802.8</v>
      </c>
      <c r="H20" s="50">
        <f>SUM(H21:H22)</f>
        <v>4052.66</v>
      </c>
      <c r="I20" s="125">
        <v>23.574847693646646</v>
      </c>
      <c r="J20" s="125">
        <v>20.55</v>
      </c>
      <c r="K20" s="125">
        <f>H20/325</f>
        <v>12.469723076923076</v>
      </c>
      <c r="L20" s="24"/>
      <c r="M20" s="24"/>
      <c r="N20" s="24"/>
      <c r="O20" s="24"/>
      <c r="P20" s="24"/>
      <c r="Q20" s="24"/>
      <c r="R20" s="24"/>
    </row>
    <row r="21" spans="3:18" ht="16" customHeight="1" x14ac:dyDescent="0.35">
      <c r="C21" s="705" t="s">
        <v>512</v>
      </c>
      <c r="D21" s="705"/>
      <c r="E21" s="705"/>
      <c r="F21" s="55">
        <v>5441.3333333333303</v>
      </c>
      <c r="G21" s="55">
        <v>5221.8</v>
      </c>
      <c r="H21" s="55">
        <v>3040.83</v>
      </c>
      <c r="I21" s="55">
        <v>19.714975845410628</v>
      </c>
      <c r="J21" s="55">
        <v>21.940336134453784</v>
      </c>
      <c r="K21" s="55">
        <f>H21/237</f>
        <v>12.830506329113923</v>
      </c>
      <c r="L21" s="24"/>
      <c r="M21" s="24"/>
      <c r="N21" s="24"/>
      <c r="O21" s="24"/>
      <c r="P21" s="24"/>
      <c r="Q21" s="24"/>
      <c r="R21" s="24"/>
    </row>
    <row r="22" spans="3:18" ht="16" customHeight="1" x14ac:dyDescent="0.35">
      <c r="C22" s="705" t="s">
        <v>513</v>
      </c>
      <c r="D22" s="705"/>
      <c r="E22" s="705"/>
      <c r="F22" s="55">
        <v>3587.8333333333298</v>
      </c>
      <c r="G22" s="55">
        <v>1581</v>
      </c>
      <c r="H22" s="55">
        <v>1011.83</v>
      </c>
      <c r="I22" s="55">
        <v>33.531152647975077</v>
      </c>
      <c r="J22" s="55">
        <v>17</v>
      </c>
      <c r="K22" s="55">
        <f>H22/88</f>
        <v>11.498068181818182</v>
      </c>
      <c r="L22" s="25"/>
      <c r="M22" s="25"/>
      <c r="N22" s="25"/>
      <c r="O22" s="24"/>
      <c r="P22" s="24"/>
      <c r="Q22" s="24"/>
      <c r="R22" s="24"/>
    </row>
    <row r="23" spans="3:18" ht="16" customHeight="1" x14ac:dyDescent="0.35">
      <c r="C23" s="704" t="s">
        <v>565</v>
      </c>
      <c r="D23" s="704"/>
      <c r="E23" s="704"/>
      <c r="F23" s="56">
        <v>9029.1666666666661</v>
      </c>
      <c r="G23" s="56">
        <f>SUM(G24:G31)</f>
        <v>6802.8000000000011</v>
      </c>
      <c r="H23" s="56">
        <f>SUM(H24:H31)</f>
        <v>4052.6400000000003</v>
      </c>
      <c r="I23" s="50">
        <v>23.57</v>
      </c>
      <c r="J23" s="50">
        <v>20.55</v>
      </c>
      <c r="K23" s="50">
        <f>H23/325</f>
        <v>12.469661538461539</v>
      </c>
      <c r="L23" s="25"/>
      <c r="M23" s="25"/>
      <c r="N23" s="25"/>
      <c r="O23" s="24"/>
      <c r="P23" s="24"/>
      <c r="Q23" s="24"/>
      <c r="R23" s="24"/>
    </row>
    <row r="24" spans="3:18" ht="16" customHeight="1" x14ac:dyDescent="0.35">
      <c r="C24" s="701" t="s">
        <v>566</v>
      </c>
      <c r="D24" s="702"/>
      <c r="E24" s="703"/>
      <c r="F24" s="55">
        <v>106</v>
      </c>
      <c r="G24" s="55">
        <v>169.5</v>
      </c>
      <c r="H24" s="55">
        <v>4.5</v>
      </c>
      <c r="I24" s="55">
        <v>21.2</v>
      </c>
      <c r="J24" s="55">
        <v>33.9</v>
      </c>
      <c r="K24" s="55">
        <f>H24/2</f>
        <v>2.25</v>
      </c>
      <c r="L24" s="25"/>
      <c r="M24" s="25"/>
      <c r="N24" s="25"/>
      <c r="O24" s="24"/>
      <c r="P24" s="24"/>
      <c r="Q24" s="24"/>
      <c r="R24" s="24"/>
    </row>
    <row r="25" spans="3:18" ht="16" customHeight="1" x14ac:dyDescent="0.35">
      <c r="C25" s="701" t="s">
        <v>567</v>
      </c>
      <c r="D25" s="702"/>
      <c r="E25" s="703"/>
      <c r="F25" s="55">
        <v>866.33333333333337</v>
      </c>
      <c r="G25" s="55">
        <v>626.5</v>
      </c>
      <c r="H25" s="55">
        <v>302.5</v>
      </c>
      <c r="I25" s="55">
        <v>61.880952380952387</v>
      </c>
      <c r="J25" s="55">
        <v>48.192307692307693</v>
      </c>
      <c r="K25" s="55">
        <f>H25/11</f>
        <v>27.5</v>
      </c>
      <c r="L25" s="25"/>
      <c r="M25" s="25"/>
      <c r="N25" s="25"/>
      <c r="O25" s="24"/>
      <c r="P25" s="24"/>
      <c r="Q25" s="24"/>
      <c r="R25" s="24"/>
    </row>
    <row r="26" spans="3:18" ht="16" customHeight="1" x14ac:dyDescent="0.35">
      <c r="C26" s="701" t="s">
        <v>568</v>
      </c>
      <c r="D26" s="702"/>
      <c r="E26" s="703"/>
      <c r="F26" s="55">
        <v>1214.3333333333333</v>
      </c>
      <c r="G26" s="55">
        <v>912.8</v>
      </c>
      <c r="H26" s="55">
        <v>235.66</v>
      </c>
      <c r="I26" s="55">
        <v>44.975308641975303</v>
      </c>
      <c r="J26" s="55">
        <v>29.45</v>
      </c>
      <c r="K26" s="55">
        <f>H26/29</f>
        <v>8.1262068965517233</v>
      </c>
      <c r="L26" s="25"/>
      <c r="M26" s="25"/>
      <c r="N26" s="25"/>
      <c r="O26" s="24"/>
      <c r="P26" s="24"/>
      <c r="Q26" s="24"/>
      <c r="R26" s="24"/>
    </row>
    <row r="27" spans="3:18" ht="16" customHeight="1" x14ac:dyDescent="0.35">
      <c r="C27" s="701" t="s">
        <v>569</v>
      </c>
      <c r="D27" s="702"/>
      <c r="E27" s="703"/>
      <c r="F27" s="55">
        <v>334</v>
      </c>
      <c r="G27" s="55">
        <v>120.8</v>
      </c>
      <c r="H27" s="55">
        <v>82.66</v>
      </c>
      <c r="I27" s="55">
        <v>22.266666666666666</v>
      </c>
      <c r="J27" s="55">
        <v>10.07</v>
      </c>
      <c r="K27" s="55">
        <f>H27/14</f>
        <v>5.9042857142857139</v>
      </c>
      <c r="L27" s="25"/>
      <c r="M27" s="25"/>
      <c r="N27" s="25"/>
      <c r="O27" s="24"/>
      <c r="P27" s="24"/>
      <c r="Q27" s="24"/>
      <c r="R27" s="24"/>
    </row>
    <row r="28" spans="3:18" ht="16" customHeight="1" x14ac:dyDescent="0.35">
      <c r="C28" s="701" t="s">
        <v>570</v>
      </c>
      <c r="D28" s="702"/>
      <c r="E28" s="703"/>
      <c r="F28" s="55">
        <v>1630.9166666666665</v>
      </c>
      <c r="G28" s="55">
        <v>861.9</v>
      </c>
      <c r="H28" s="55">
        <v>809.66</v>
      </c>
      <c r="I28" s="55">
        <v>18.121296296296293</v>
      </c>
      <c r="J28" s="55">
        <v>10.26</v>
      </c>
      <c r="K28" s="55">
        <f>H28/81</f>
        <v>9.9958024691358016</v>
      </c>
      <c r="L28" s="25"/>
      <c r="M28" s="25"/>
      <c r="N28" s="25"/>
      <c r="O28" s="24"/>
      <c r="P28" s="24"/>
      <c r="Q28" s="24"/>
      <c r="R28" s="24"/>
    </row>
    <row r="29" spans="3:18" ht="16" customHeight="1" x14ac:dyDescent="0.35">
      <c r="C29" s="701" t="s">
        <v>571</v>
      </c>
      <c r="D29" s="702"/>
      <c r="E29" s="703"/>
      <c r="F29" s="55">
        <v>1852.0833333333301</v>
      </c>
      <c r="G29" s="55">
        <v>444.9</v>
      </c>
      <c r="H29" s="55">
        <v>108.66</v>
      </c>
      <c r="I29" s="55">
        <v>48.739035087719294</v>
      </c>
      <c r="J29" s="55">
        <v>10.85</v>
      </c>
      <c r="K29" s="55">
        <f>H29/14</f>
        <v>7.7614285714285716</v>
      </c>
      <c r="L29" s="25"/>
      <c r="M29" s="25"/>
      <c r="N29" s="25"/>
      <c r="O29" s="24"/>
      <c r="P29" s="24"/>
      <c r="Q29" s="24"/>
      <c r="R29" s="24"/>
    </row>
    <row r="30" spans="3:18" ht="16" customHeight="1" x14ac:dyDescent="0.35">
      <c r="C30" s="701" t="s">
        <v>572</v>
      </c>
      <c r="D30" s="702"/>
      <c r="E30" s="703"/>
      <c r="F30" s="55">
        <v>2891</v>
      </c>
      <c r="G30" s="55">
        <v>3574.3</v>
      </c>
      <c r="H30" s="55">
        <v>2478</v>
      </c>
      <c r="I30" s="55">
        <v>15.296296296296296</v>
      </c>
      <c r="J30" s="55">
        <v>23.670860927152319</v>
      </c>
      <c r="K30" s="55">
        <f>H30/171</f>
        <v>14.491228070175438</v>
      </c>
      <c r="L30" s="25"/>
      <c r="M30" s="25"/>
      <c r="N30" s="25"/>
      <c r="O30" s="24"/>
      <c r="P30" s="24"/>
      <c r="Q30" s="24"/>
      <c r="R30" s="24"/>
    </row>
    <row r="31" spans="3:18" ht="16" customHeight="1" x14ac:dyDescent="0.35">
      <c r="C31" s="701" t="s">
        <v>573</v>
      </c>
      <c r="D31" s="702"/>
      <c r="E31" s="703"/>
      <c r="F31" s="55">
        <v>134.5</v>
      </c>
      <c r="G31" s="55">
        <v>92.1</v>
      </c>
      <c r="H31" s="55">
        <v>31</v>
      </c>
      <c r="I31" s="55">
        <v>26.9</v>
      </c>
      <c r="J31" s="55">
        <v>6.14</v>
      </c>
      <c r="K31" s="55">
        <f>H31/3</f>
        <v>10.333333333333334</v>
      </c>
      <c r="L31" s="25"/>
      <c r="M31" s="25"/>
      <c r="N31" s="25"/>
      <c r="O31" s="24"/>
      <c r="P31" s="24"/>
      <c r="Q31" s="24"/>
      <c r="R31" s="24"/>
    </row>
    <row r="32" spans="3:18" ht="16" customHeight="1" x14ac:dyDescent="0.35">
      <c r="C32" s="706" t="s">
        <v>574</v>
      </c>
      <c r="D32" s="706"/>
      <c r="E32" s="706"/>
      <c r="F32" s="706"/>
      <c r="G32" s="706"/>
      <c r="H32" s="706"/>
      <c r="I32" s="706"/>
      <c r="J32" s="706"/>
      <c r="K32" s="706"/>
      <c r="L32" s="25"/>
      <c r="M32" s="25"/>
      <c r="N32" s="25"/>
      <c r="O32" s="24"/>
      <c r="P32" s="24"/>
      <c r="Q32" s="24"/>
      <c r="R32" s="24"/>
    </row>
    <row r="33" spans="3:18" ht="16" customHeight="1" x14ac:dyDescent="0.35">
      <c r="C33" s="25"/>
      <c r="D33" s="25"/>
      <c r="E33" s="25"/>
      <c r="F33" s="25"/>
      <c r="G33" s="25"/>
      <c r="H33" s="25"/>
      <c r="I33" s="25"/>
      <c r="J33" s="25"/>
      <c r="K33" s="25"/>
      <c r="L33" s="25"/>
      <c r="M33" s="25"/>
      <c r="N33" s="25"/>
      <c r="O33" s="24"/>
      <c r="Q33" s="24"/>
      <c r="R33" s="24"/>
    </row>
    <row r="34" spans="3:18" ht="16" customHeight="1" x14ac:dyDescent="0.35">
      <c r="C34" s="463" t="s">
        <v>575</v>
      </c>
      <c r="D34" s="463"/>
      <c r="E34" s="463"/>
      <c r="F34" s="463"/>
      <c r="G34" s="463"/>
      <c r="H34" s="463"/>
      <c r="I34" s="463"/>
      <c r="J34" s="463"/>
      <c r="K34" s="463"/>
      <c r="L34" s="7"/>
      <c r="M34" s="7"/>
      <c r="N34" s="7"/>
      <c r="O34" s="7"/>
      <c r="P34" s="7"/>
      <c r="Q34" s="7"/>
      <c r="R34" s="7"/>
    </row>
    <row r="35" spans="3:18" ht="16" customHeight="1" x14ac:dyDescent="0.35">
      <c r="C35" s="463"/>
      <c r="D35" s="463"/>
      <c r="E35" s="463"/>
      <c r="F35" s="463"/>
      <c r="G35" s="463"/>
      <c r="H35" s="463"/>
      <c r="I35" s="463"/>
      <c r="J35" s="463"/>
      <c r="K35" s="463"/>
      <c r="L35" s="7"/>
      <c r="M35" s="7"/>
      <c r="N35" s="7"/>
      <c r="O35" s="7"/>
      <c r="P35" s="7"/>
      <c r="Q35" s="7"/>
      <c r="R35" s="7"/>
    </row>
    <row r="36" spans="3:18" ht="16" customHeight="1" x14ac:dyDescent="0.35">
      <c r="C36" s="224" t="s">
        <v>576</v>
      </c>
      <c r="D36" s="224"/>
      <c r="E36" s="224"/>
      <c r="F36" s="224"/>
      <c r="G36" s="224"/>
      <c r="H36" s="224"/>
      <c r="I36" s="224"/>
      <c r="J36" s="224"/>
      <c r="K36" s="224"/>
      <c r="L36" s="224"/>
      <c r="M36" s="224"/>
      <c r="N36" s="224"/>
      <c r="O36" s="224"/>
      <c r="P36" s="224"/>
      <c r="Q36" s="7"/>
      <c r="R36" s="7"/>
    </row>
    <row r="37" spans="3:18" ht="16" customHeight="1" x14ac:dyDescent="0.35">
      <c r="C37" s="224"/>
      <c r="D37" s="224"/>
      <c r="E37" s="224"/>
      <c r="F37" s="224"/>
      <c r="G37" s="224"/>
      <c r="H37" s="224"/>
      <c r="I37" s="224"/>
      <c r="J37" s="224"/>
      <c r="K37" s="224"/>
      <c r="L37" s="224"/>
      <c r="M37" s="224"/>
      <c r="N37" s="224"/>
      <c r="O37" s="224"/>
      <c r="P37" s="224"/>
      <c r="Q37" s="7"/>
      <c r="R37" s="7"/>
    </row>
    <row r="38" spans="3:18" ht="16" customHeight="1" x14ac:dyDescent="0.35">
      <c r="C38" s="24"/>
      <c r="D38" s="24"/>
      <c r="E38" s="24"/>
      <c r="F38" s="24"/>
      <c r="G38" s="24"/>
      <c r="H38" s="24"/>
      <c r="I38" s="24"/>
      <c r="J38" s="24"/>
      <c r="K38" s="24"/>
      <c r="L38" s="24"/>
      <c r="M38" s="24"/>
      <c r="N38" s="24"/>
      <c r="O38" s="24"/>
      <c r="P38" s="24"/>
      <c r="Q38" s="24"/>
      <c r="R38" s="24"/>
    </row>
    <row r="39" spans="3:18" ht="16" customHeight="1" x14ac:dyDescent="0.35">
      <c r="C39" s="542" t="s">
        <v>577</v>
      </c>
      <c r="D39" s="542"/>
      <c r="E39" s="542"/>
      <c r="F39" s="542"/>
      <c r="G39" s="542"/>
      <c r="H39" s="542"/>
      <c r="I39" s="542"/>
      <c r="J39" s="542"/>
      <c r="K39" s="542"/>
      <c r="L39" s="542"/>
      <c r="M39" s="542"/>
      <c r="N39" s="542"/>
      <c r="O39" s="542"/>
      <c r="P39" s="542"/>
      <c r="Q39" s="542"/>
      <c r="R39" s="542"/>
    </row>
    <row r="40" spans="3:18" ht="16" customHeight="1" x14ac:dyDescent="0.35">
      <c r="C40" s="542"/>
      <c r="D40" s="542"/>
      <c r="E40" s="542"/>
      <c r="F40" s="542"/>
      <c r="G40" s="542"/>
      <c r="H40" s="542"/>
      <c r="I40" s="542"/>
      <c r="J40" s="542"/>
      <c r="K40" s="542"/>
      <c r="L40" s="542"/>
      <c r="M40" s="542"/>
      <c r="N40" s="542"/>
      <c r="O40" s="542"/>
      <c r="P40" s="542"/>
      <c r="Q40" s="542"/>
      <c r="R40" s="542"/>
    </row>
    <row r="41" spans="3:18" ht="16" customHeight="1" x14ac:dyDescent="0.35">
      <c r="C41" s="542"/>
      <c r="D41" s="542"/>
      <c r="E41" s="542"/>
      <c r="F41" s="542"/>
      <c r="G41" s="542"/>
      <c r="H41" s="542"/>
      <c r="I41" s="542"/>
      <c r="J41" s="542"/>
      <c r="K41" s="542"/>
      <c r="L41" s="542"/>
      <c r="M41" s="542"/>
      <c r="N41" s="542"/>
      <c r="O41" s="542"/>
      <c r="P41" s="542"/>
      <c r="Q41" s="542"/>
      <c r="R41" s="542"/>
    </row>
    <row r="42" spans="3:18" ht="16" customHeight="1" x14ac:dyDescent="0.35">
      <c r="C42" s="542"/>
      <c r="D42" s="542"/>
      <c r="E42" s="542"/>
      <c r="F42" s="542"/>
      <c r="G42" s="542"/>
      <c r="H42" s="542"/>
      <c r="I42" s="542"/>
      <c r="J42" s="542"/>
      <c r="K42" s="542"/>
      <c r="L42" s="542"/>
      <c r="M42" s="542"/>
      <c r="N42" s="542"/>
      <c r="O42" s="542"/>
      <c r="P42" s="542"/>
      <c r="Q42" s="542"/>
      <c r="R42" s="542"/>
    </row>
    <row r="43" spans="3:18" ht="16" customHeight="1" x14ac:dyDescent="0.35">
      <c r="C43" s="542"/>
      <c r="D43" s="542"/>
      <c r="E43" s="542"/>
      <c r="F43" s="542"/>
      <c r="G43" s="542"/>
      <c r="H43" s="542"/>
      <c r="I43" s="542"/>
      <c r="J43" s="542"/>
      <c r="K43" s="542"/>
      <c r="L43" s="542"/>
      <c r="M43" s="542"/>
      <c r="N43" s="542"/>
      <c r="O43" s="542"/>
      <c r="P43" s="542"/>
      <c r="Q43" s="542"/>
      <c r="R43" s="542"/>
    </row>
    <row r="44" spans="3:18" ht="16" customHeight="1" x14ac:dyDescent="0.35">
      <c r="C44" s="542"/>
      <c r="D44" s="542"/>
      <c r="E44" s="542"/>
      <c r="F44" s="542"/>
      <c r="G44" s="542"/>
      <c r="H44" s="542"/>
      <c r="I44" s="542"/>
      <c r="J44" s="542"/>
      <c r="K44" s="542"/>
      <c r="L44" s="542"/>
      <c r="M44" s="542"/>
      <c r="N44" s="542"/>
      <c r="O44" s="542"/>
      <c r="P44" s="542"/>
      <c r="Q44" s="542"/>
      <c r="R44" s="542"/>
    </row>
    <row r="45" spans="3:18" ht="16" customHeight="1" x14ac:dyDescent="0.35">
      <c r="C45" s="542"/>
      <c r="D45" s="542"/>
      <c r="E45" s="542"/>
      <c r="F45" s="542"/>
      <c r="G45" s="542"/>
      <c r="H45" s="542"/>
      <c r="I45" s="542"/>
      <c r="J45" s="542"/>
      <c r="K45" s="542"/>
      <c r="L45" s="542"/>
      <c r="M45" s="542"/>
      <c r="N45" s="542"/>
      <c r="O45" s="542"/>
      <c r="P45" s="542"/>
      <c r="Q45" s="542"/>
      <c r="R45" s="542"/>
    </row>
    <row r="46" spans="3:18" ht="16" customHeight="1" x14ac:dyDescent="0.35">
      <c r="C46" s="542"/>
      <c r="D46" s="542"/>
      <c r="E46" s="542"/>
      <c r="F46" s="542"/>
      <c r="G46" s="542"/>
      <c r="H46" s="542"/>
      <c r="I46" s="542"/>
      <c r="J46" s="542"/>
      <c r="K46" s="542"/>
      <c r="L46" s="542"/>
      <c r="M46" s="542"/>
      <c r="N46" s="542"/>
      <c r="O46" s="542"/>
      <c r="P46" s="542"/>
      <c r="Q46" s="542"/>
      <c r="R46" s="542"/>
    </row>
    <row r="47" spans="3:18" ht="16" customHeight="1" x14ac:dyDescent="0.35">
      <c r="C47" s="542"/>
      <c r="D47" s="542"/>
      <c r="E47" s="542"/>
      <c r="F47" s="542"/>
      <c r="G47" s="542"/>
      <c r="H47" s="542"/>
      <c r="I47" s="542"/>
      <c r="J47" s="542"/>
      <c r="K47" s="542"/>
      <c r="L47" s="542"/>
      <c r="M47" s="542"/>
      <c r="N47" s="542"/>
      <c r="O47" s="542"/>
      <c r="P47" s="542"/>
      <c r="Q47" s="542"/>
      <c r="R47" s="542"/>
    </row>
    <row r="48" spans="3:18" ht="16" customHeight="1" x14ac:dyDescent="0.35">
      <c r="C48" s="463" t="s">
        <v>578</v>
      </c>
      <c r="D48" s="463"/>
      <c r="E48" s="463"/>
      <c r="F48" s="463"/>
      <c r="G48" s="463"/>
      <c r="H48" s="463"/>
      <c r="I48" s="463"/>
      <c r="J48" s="463"/>
      <c r="K48" s="463"/>
      <c r="L48" s="7"/>
      <c r="M48" s="7"/>
      <c r="N48" s="7"/>
      <c r="O48" s="7"/>
      <c r="P48" s="7"/>
      <c r="Q48" s="7"/>
      <c r="R48" s="7"/>
    </row>
    <row r="49" spans="3:21" ht="16" customHeight="1" x14ac:dyDescent="0.35">
      <c r="C49" s="463"/>
      <c r="D49" s="463"/>
      <c r="E49" s="463"/>
      <c r="F49" s="463"/>
      <c r="G49" s="463"/>
      <c r="H49" s="463"/>
      <c r="I49" s="463"/>
      <c r="J49" s="463"/>
      <c r="K49" s="463"/>
      <c r="L49" s="7"/>
      <c r="M49" s="7"/>
      <c r="N49" s="7"/>
      <c r="O49" s="7"/>
      <c r="P49" s="7"/>
      <c r="Q49" s="7"/>
      <c r="R49" s="7"/>
    </row>
    <row r="50" spans="3:21" ht="16" customHeight="1" x14ac:dyDescent="0.35">
      <c r="C50" s="224" t="s">
        <v>579</v>
      </c>
      <c r="D50" s="224"/>
      <c r="E50" s="224"/>
      <c r="F50" s="224"/>
      <c r="G50" s="224"/>
      <c r="H50" s="224"/>
      <c r="I50" s="224"/>
      <c r="J50" s="224"/>
      <c r="K50" s="224"/>
      <c r="L50" s="224"/>
      <c r="M50" s="224"/>
      <c r="N50" s="224"/>
      <c r="O50" s="224"/>
      <c r="P50" s="224"/>
      <c r="Q50" s="7"/>
      <c r="R50" s="7"/>
    </row>
    <row r="51" spans="3:21" ht="16" customHeight="1" x14ac:dyDescent="0.35">
      <c r="C51" s="224"/>
      <c r="D51" s="224"/>
      <c r="E51" s="224"/>
      <c r="F51" s="224"/>
      <c r="G51" s="224"/>
      <c r="H51" s="224"/>
      <c r="I51" s="224"/>
      <c r="J51" s="224"/>
      <c r="K51" s="224"/>
      <c r="L51" s="224"/>
      <c r="M51" s="224"/>
      <c r="N51" s="224"/>
      <c r="O51" s="224"/>
      <c r="P51" s="224"/>
      <c r="Q51" s="7"/>
      <c r="R51" s="7"/>
    </row>
    <row r="52" spans="3:21" ht="16" customHeight="1" x14ac:dyDescent="0.35">
      <c r="C52" s="24"/>
      <c r="D52" s="24"/>
      <c r="E52" s="24"/>
      <c r="F52" s="24"/>
      <c r="G52" s="24"/>
      <c r="H52" s="24"/>
      <c r="I52" s="24"/>
      <c r="J52" s="24"/>
      <c r="K52" s="24"/>
      <c r="L52" s="24"/>
      <c r="M52" s="24"/>
      <c r="N52" s="24"/>
      <c r="O52" s="24"/>
      <c r="P52" s="24"/>
      <c r="Q52" s="24"/>
      <c r="R52" s="24"/>
    </row>
    <row r="53" spans="3:21" ht="16" customHeight="1" x14ac:dyDescent="0.35">
      <c r="C53" s="24"/>
      <c r="D53" s="24"/>
      <c r="E53" s="24"/>
      <c r="F53" s="24"/>
      <c r="G53" s="24"/>
      <c r="H53" s="24"/>
      <c r="I53" s="24"/>
      <c r="J53" s="24"/>
      <c r="K53" s="24"/>
      <c r="L53" s="24"/>
      <c r="M53" s="24"/>
      <c r="N53" s="24"/>
      <c r="O53" s="24"/>
      <c r="P53" s="24"/>
      <c r="Q53" s="24"/>
      <c r="R53" s="24"/>
    </row>
    <row r="54" spans="3:21" ht="16" customHeight="1" x14ac:dyDescent="0.35">
      <c r="C54" s="698" t="s">
        <v>580</v>
      </c>
      <c r="D54" s="698"/>
      <c r="E54" s="698"/>
      <c r="F54" s="698"/>
      <c r="G54" s="698"/>
      <c r="H54" s="698"/>
      <c r="I54" s="698"/>
      <c r="J54" s="698"/>
      <c r="K54" s="698"/>
      <c r="L54" s="24"/>
      <c r="M54" s="24"/>
      <c r="N54" s="24"/>
      <c r="O54" s="24"/>
      <c r="P54" s="24"/>
      <c r="Q54" s="24"/>
      <c r="R54" s="24"/>
    </row>
    <row r="55" spans="3:21" ht="16" customHeight="1" x14ac:dyDescent="0.35">
      <c r="C55" s="642"/>
      <c r="D55" s="642"/>
      <c r="E55" s="642"/>
      <c r="F55" s="664" t="s">
        <v>253</v>
      </c>
      <c r="G55" s="664"/>
      <c r="H55" s="664"/>
      <c r="I55" s="664" t="s">
        <v>581</v>
      </c>
      <c r="J55" s="664"/>
      <c r="K55" s="664"/>
      <c r="L55" s="24"/>
      <c r="M55" s="699" t="s">
        <v>582</v>
      </c>
      <c r="N55" s="700"/>
      <c r="O55" s="700"/>
      <c r="P55" s="700"/>
      <c r="Q55" s="700"/>
      <c r="R55" s="24"/>
    </row>
    <row r="56" spans="3:21" ht="16" customHeight="1" x14ac:dyDescent="0.35">
      <c r="C56" s="642"/>
      <c r="D56" s="642"/>
      <c r="E56" s="642"/>
      <c r="F56" s="162">
        <v>2023</v>
      </c>
      <c r="G56" s="162">
        <v>2024</v>
      </c>
      <c r="H56" s="162">
        <v>2025</v>
      </c>
      <c r="I56" s="26">
        <v>2023</v>
      </c>
      <c r="J56" s="26">
        <v>2024</v>
      </c>
      <c r="K56" s="26">
        <v>2025</v>
      </c>
      <c r="L56" s="24"/>
      <c r="M56" s="700"/>
      <c r="N56" s="700"/>
      <c r="O56" s="700"/>
      <c r="P56" s="700"/>
      <c r="Q56" s="700"/>
      <c r="R56" s="24"/>
    </row>
    <row r="57" spans="3:21" ht="16" customHeight="1" x14ac:dyDescent="0.35">
      <c r="C57" s="704" t="s">
        <v>494</v>
      </c>
      <c r="D57" s="704"/>
      <c r="E57" s="704"/>
      <c r="F57" s="163">
        <v>325</v>
      </c>
      <c r="G57" s="163">
        <v>289</v>
      </c>
      <c r="H57" s="167">
        <f>H59+H58</f>
        <v>242</v>
      </c>
      <c r="I57" s="45">
        <v>0.85</v>
      </c>
      <c r="J57" s="45">
        <v>0.9</v>
      </c>
      <c r="K57" s="45">
        <f>H57/325</f>
        <v>0.74461538461538457</v>
      </c>
      <c r="L57" s="24"/>
      <c r="M57" s="700"/>
      <c r="N57" s="700"/>
      <c r="O57" s="700"/>
      <c r="P57" s="700"/>
      <c r="Q57" s="700"/>
      <c r="R57" s="24"/>
    </row>
    <row r="58" spans="3:21" ht="16" customHeight="1" x14ac:dyDescent="0.35">
      <c r="C58" s="705" t="s">
        <v>512</v>
      </c>
      <c r="D58" s="705"/>
      <c r="E58" s="705"/>
      <c r="F58" s="164">
        <v>234</v>
      </c>
      <c r="G58" s="164">
        <v>212</v>
      </c>
      <c r="H58" s="164">
        <v>177</v>
      </c>
      <c r="I58" s="57">
        <v>0.85</v>
      </c>
      <c r="J58" s="73">
        <f>G58/237</f>
        <v>0.89451476793248941</v>
      </c>
      <c r="K58" s="73">
        <f>H58/237</f>
        <v>0.74683544303797467</v>
      </c>
      <c r="L58" s="24"/>
      <c r="M58" s="700"/>
      <c r="N58" s="700"/>
      <c r="O58" s="700"/>
      <c r="P58" s="700"/>
      <c r="Q58" s="700"/>
      <c r="R58" s="24"/>
    </row>
    <row r="59" spans="3:21" ht="16" customHeight="1" x14ac:dyDescent="0.35">
      <c r="C59" s="705" t="s">
        <v>513</v>
      </c>
      <c r="D59" s="705"/>
      <c r="E59" s="705"/>
      <c r="F59" s="165">
        <v>91</v>
      </c>
      <c r="G59" s="165">
        <v>77</v>
      </c>
      <c r="H59" s="165" t="s">
        <v>583</v>
      </c>
      <c r="I59" s="57">
        <v>0.85</v>
      </c>
      <c r="J59" s="73">
        <f>G59/88</f>
        <v>0.875</v>
      </c>
      <c r="K59" s="73">
        <f>H59/88</f>
        <v>0.73863636363636365</v>
      </c>
      <c r="L59" s="24"/>
      <c r="M59" s="700"/>
      <c r="N59" s="700"/>
      <c r="O59" s="700"/>
      <c r="P59" s="700"/>
      <c r="Q59" s="700"/>
      <c r="R59" s="24"/>
      <c r="U59" s="8">
        <v>1</v>
      </c>
    </row>
    <row r="60" spans="3:21" ht="16" customHeight="1" x14ac:dyDescent="0.35">
      <c r="C60" s="704" t="s">
        <v>565</v>
      </c>
      <c r="D60" s="704"/>
      <c r="E60" s="704"/>
      <c r="F60" s="166">
        <f>SUM(F61:F67)</f>
        <v>325</v>
      </c>
      <c r="G60" s="163">
        <f>SUM(G61:G67)</f>
        <v>289</v>
      </c>
      <c r="H60" s="166">
        <f>SUM(H61:H67)</f>
        <v>242</v>
      </c>
      <c r="I60" s="72">
        <v>0.85</v>
      </c>
      <c r="J60" s="72">
        <v>0.9</v>
      </c>
      <c r="K60" s="72">
        <f>H60/325</f>
        <v>0.74461538461538457</v>
      </c>
      <c r="L60" s="24"/>
      <c r="M60" s="700"/>
      <c r="N60" s="700"/>
      <c r="O60" s="700"/>
      <c r="P60" s="700"/>
      <c r="Q60" s="700"/>
      <c r="R60" s="24"/>
    </row>
    <row r="61" spans="3:21" ht="16" customHeight="1" x14ac:dyDescent="0.35">
      <c r="C61" s="701" t="s">
        <v>566</v>
      </c>
      <c r="D61" s="702"/>
      <c r="E61" s="703"/>
      <c r="F61" s="164">
        <v>5</v>
      </c>
      <c r="G61" s="164">
        <v>5</v>
      </c>
      <c r="H61" s="164">
        <v>2</v>
      </c>
      <c r="I61" s="57">
        <v>1</v>
      </c>
      <c r="J61" s="57">
        <v>1</v>
      </c>
      <c r="K61" s="73">
        <f>H61/2</f>
        <v>1</v>
      </c>
      <c r="L61" s="24"/>
      <c r="M61" s="700"/>
      <c r="N61" s="700"/>
      <c r="O61" s="700"/>
      <c r="P61" s="700"/>
      <c r="Q61" s="700"/>
      <c r="R61" s="24"/>
    </row>
    <row r="62" spans="3:21" ht="16" customHeight="1" x14ac:dyDescent="0.35">
      <c r="C62" s="701" t="s">
        <v>567</v>
      </c>
      <c r="D62" s="702"/>
      <c r="E62" s="703"/>
      <c r="F62" s="164">
        <v>12</v>
      </c>
      <c r="G62" s="164">
        <v>13</v>
      </c>
      <c r="H62" s="164">
        <v>9</v>
      </c>
      <c r="I62" s="57">
        <v>0.86</v>
      </c>
      <c r="J62" s="57">
        <v>1</v>
      </c>
      <c r="K62" s="73">
        <f>H62/11</f>
        <v>0.81818181818181823</v>
      </c>
      <c r="L62" s="24"/>
      <c r="M62" s="700"/>
      <c r="N62" s="700"/>
      <c r="O62" s="700"/>
      <c r="P62" s="700"/>
      <c r="Q62" s="700"/>
      <c r="R62" s="24"/>
    </row>
    <row r="63" spans="3:21" ht="16" customHeight="1" x14ac:dyDescent="0.35">
      <c r="C63" s="701" t="s">
        <v>568</v>
      </c>
      <c r="D63" s="702"/>
      <c r="E63" s="703"/>
      <c r="F63" s="164">
        <v>25</v>
      </c>
      <c r="G63" s="164">
        <v>21</v>
      </c>
      <c r="H63" s="164">
        <v>22</v>
      </c>
      <c r="I63" s="57">
        <v>0.93</v>
      </c>
      <c r="J63" s="57">
        <v>0.875</v>
      </c>
      <c r="K63" s="183">
        <f>H63/29</f>
        <v>0.75862068965517238</v>
      </c>
      <c r="L63" s="24"/>
      <c r="M63" s="700"/>
      <c r="N63" s="700"/>
      <c r="O63" s="700"/>
      <c r="P63" s="700"/>
      <c r="Q63" s="700"/>
      <c r="R63" s="24"/>
    </row>
    <row r="64" spans="3:21" ht="16" customHeight="1" x14ac:dyDescent="0.35">
      <c r="C64" s="701" t="s">
        <v>569</v>
      </c>
      <c r="D64" s="702"/>
      <c r="E64" s="703"/>
      <c r="F64" s="164">
        <v>14</v>
      </c>
      <c r="G64" s="164">
        <v>10</v>
      </c>
      <c r="H64" s="164">
        <v>12</v>
      </c>
      <c r="I64" s="57">
        <v>0.93</v>
      </c>
      <c r="J64" s="57">
        <v>0.90909090909090906</v>
      </c>
      <c r="K64" s="73">
        <f>H64/14</f>
        <v>0.8571428571428571</v>
      </c>
      <c r="L64" s="24"/>
      <c r="M64" s="700"/>
      <c r="N64" s="700"/>
      <c r="O64" s="700"/>
      <c r="P64" s="700"/>
      <c r="Q64" s="700"/>
      <c r="R64" s="24"/>
    </row>
    <row r="65" spans="3:18" ht="16" customHeight="1" x14ac:dyDescent="0.35">
      <c r="C65" s="701" t="s">
        <v>570</v>
      </c>
      <c r="D65" s="702"/>
      <c r="E65" s="703"/>
      <c r="F65" s="164">
        <v>78</v>
      </c>
      <c r="G65" s="164">
        <v>68</v>
      </c>
      <c r="H65" s="164">
        <v>60</v>
      </c>
      <c r="I65" s="57">
        <v>0.87</v>
      </c>
      <c r="J65" s="57">
        <v>0.87179487179487181</v>
      </c>
      <c r="K65" s="73">
        <f>H65/81</f>
        <v>0.7407407407407407</v>
      </c>
      <c r="L65" s="24"/>
      <c r="M65" s="700"/>
      <c r="N65" s="700"/>
      <c r="O65" s="700"/>
      <c r="P65" s="700"/>
      <c r="Q65" s="700"/>
      <c r="R65" s="24"/>
    </row>
    <row r="66" spans="3:18" ht="16" customHeight="1" x14ac:dyDescent="0.35">
      <c r="C66" s="701" t="s">
        <v>571</v>
      </c>
      <c r="D66" s="702"/>
      <c r="E66" s="703"/>
      <c r="F66" s="164">
        <v>34</v>
      </c>
      <c r="G66" s="164">
        <v>14</v>
      </c>
      <c r="H66" s="164">
        <v>9</v>
      </c>
      <c r="I66" s="57">
        <v>0.89</v>
      </c>
      <c r="J66" s="57">
        <v>0.82352941176470584</v>
      </c>
      <c r="K66" s="73">
        <f>H66/14</f>
        <v>0.6428571428571429</v>
      </c>
      <c r="L66" s="24"/>
      <c r="M66" s="700"/>
      <c r="N66" s="700"/>
      <c r="O66" s="700"/>
      <c r="P66" s="700"/>
      <c r="Q66" s="700"/>
      <c r="R66" s="24"/>
    </row>
    <row r="67" spans="3:18" ht="16.5" x14ac:dyDescent="0.35">
      <c r="C67" s="701" t="s">
        <v>572</v>
      </c>
      <c r="D67" s="702"/>
      <c r="E67" s="703"/>
      <c r="F67" s="164">
        <v>157</v>
      </c>
      <c r="G67" s="164">
        <v>158</v>
      </c>
      <c r="H67" s="164">
        <v>128</v>
      </c>
      <c r="I67" s="57">
        <v>0.83</v>
      </c>
      <c r="J67" s="57">
        <v>0.840425531914894</v>
      </c>
      <c r="K67" s="73">
        <f>H67/171</f>
        <v>0.74853801169590639</v>
      </c>
      <c r="L67" s="24"/>
      <c r="M67" s="700"/>
      <c r="N67" s="700"/>
      <c r="O67" s="700"/>
      <c r="P67" s="700"/>
      <c r="Q67" s="700"/>
      <c r="R67" s="24"/>
    </row>
    <row r="68" spans="3:18" ht="16" customHeight="1" x14ac:dyDescent="0.35">
      <c r="C68" s="24"/>
      <c r="D68" s="24"/>
      <c r="E68" s="24"/>
      <c r="F68" s="24"/>
      <c r="G68" s="24"/>
      <c r="H68" s="24"/>
      <c r="I68" s="24"/>
      <c r="J68" s="24"/>
      <c r="L68" s="24"/>
      <c r="M68" s="24"/>
      <c r="N68" s="24"/>
      <c r="O68" s="24"/>
      <c r="P68" s="24"/>
      <c r="Q68" s="24"/>
      <c r="R68" s="24"/>
    </row>
  </sheetData>
  <sheetProtection algorithmName="SHA-512" hashValue="PkUzG/MWsMewj8n4UtQvZU7xV3yOFz0BFDodsoGi1TnGGvjwx3Q2Q3O6tLVFNIkuvq9k9R56k2FcRV3qMcDFsA==" saltValue="soAsx0OV5cCZvYIBpJPYZg==" spinCount="100000" sheet="1" objects="1" scenarios="1" selectLockedCells="1" selectUnlockedCells="1"/>
  <customSheetViews>
    <customSheetView guid="{8D88DD34-EDCF-2545-92E6-3B4294438499}" scale="90" showGridLines="0" topLeftCell="B1">
      <selection activeCell="K69" sqref="K69"/>
      <pageMargins left="0" right="0" top="0" bottom="0" header="0" footer="0"/>
    </customSheetView>
  </customSheetViews>
  <mergeCells count="42">
    <mergeCell ref="C24:E24"/>
    <mergeCell ref="C7:K8"/>
    <mergeCell ref="C9:P10"/>
    <mergeCell ref="C16:K16"/>
    <mergeCell ref="C18:E19"/>
    <mergeCell ref="F18:H18"/>
    <mergeCell ref="I18:K18"/>
    <mergeCell ref="C20:E20"/>
    <mergeCell ref="C21:E21"/>
    <mergeCell ref="C22:E22"/>
    <mergeCell ref="C23:E23"/>
    <mergeCell ref="C17:E17"/>
    <mergeCell ref="C12:R14"/>
    <mergeCell ref="C30:E30"/>
    <mergeCell ref="C32:K32"/>
    <mergeCell ref="C25:E25"/>
    <mergeCell ref="C26:E26"/>
    <mergeCell ref="C27:E27"/>
    <mergeCell ref="C29:E29"/>
    <mergeCell ref="C31:E31"/>
    <mergeCell ref="C28:E28"/>
    <mergeCell ref="C34:K35"/>
    <mergeCell ref="C36:P37"/>
    <mergeCell ref="C39:R47"/>
    <mergeCell ref="C54:K54"/>
    <mergeCell ref="M55:Q67"/>
    <mergeCell ref="C62:E62"/>
    <mergeCell ref="C63:E63"/>
    <mergeCell ref="C64:E64"/>
    <mergeCell ref="C65:E65"/>
    <mergeCell ref="C66:E66"/>
    <mergeCell ref="C67:E67"/>
    <mergeCell ref="C57:E57"/>
    <mergeCell ref="C58:E58"/>
    <mergeCell ref="C59:E59"/>
    <mergeCell ref="C60:E60"/>
    <mergeCell ref="C61:E61"/>
    <mergeCell ref="C48:K49"/>
    <mergeCell ref="C50:P51"/>
    <mergeCell ref="C55:E56"/>
    <mergeCell ref="F55:H55"/>
    <mergeCell ref="I55:K55"/>
  </mergeCells>
  <pageMargins left="0.7" right="0.7" top="0.75" bottom="0.75" header="0.3" footer="0.3"/>
  <ignoredErrors>
    <ignoredError sqref="K65" formula="1"/>
    <ignoredError sqref="H59" numberStoredAsText="1"/>
  </ignoredErrors>
  <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C2AE00-E98B-A54C-9306-B1F5A1FB5942}">
  <sheetPr codeName="Planilha36"/>
  <dimension ref="A1:AK85"/>
  <sheetViews>
    <sheetView showGridLines="0" showRowColHeaders="0" zoomScale="70" zoomScaleNormal="70" workbookViewId="0">
      <selection activeCell="R30" sqref="R30"/>
      <extLst>
        <ext xmlns:xlsdti="http://schemas.microsoft.com/office/spreadsheetml/2023/showDataTypeIcons" uri="{77bfe23e-c014-4d31-8a63-9c772dbf06b6}">
          <xlsdti:showDataTypeIcons visible="0"/>
        </ext>
      </extLst>
    </sheetView>
  </sheetViews>
  <sheetFormatPr defaultColWidth="10.83203125" defaultRowHeight="15.5" x14ac:dyDescent="0.35"/>
  <cols>
    <col min="1" max="2" width="10.83203125" style="8"/>
    <col min="3" max="6" width="10.83203125" style="9"/>
    <col min="7" max="7" width="12.33203125" style="9" customWidth="1"/>
    <col min="8" max="8" width="10.83203125" style="9"/>
    <col min="9" max="9" width="12.5" style="9" customWidth="1"/>
    <col min="10" max="10" width="13.08203125" style="9" customWidth="1"/>
    <col min="11" max="11" width="12.5" style="9" customWidth="1"/>
    <col min="12" max="12" width="12.08203125" style="9" customWidth="1"/>
    <col min="13" max="14" width="10.83203125" style="9"/>
    <col min="15" max="15" width="11.83203125" style="9" customWidth="1"/>
    <col min="16" max="16" width="10.83203125" style="9"/>
    <col min="17" max="17" width="11.58203125" style="9" customWidth="1"/>
    <col min="18" max="19" width="10.83203125" style="9"/>
    <col min="20" max="20" width="12" style="9" customWidth="1"/>
    <col min="21" max="21" width="10.83203125" style="9"/>
    <col min="22" max="37" width="10.83203125" style="8"/>
    <col min="38" max="16384" width="10.83203125" style="9"/>
  </cols>
  <sheetData>
    <row r="1" spans="3:21" x14ac:dyDescent="0.35">
      <c r="C1" s="8"/>
      <c r="D1" s="8"/>
      <c r="E1" s="8"/>
      <c r="F1" s="8"/>
      <c r="G1" s="8"/>
      <c r="H1" s="8"/>
      <c r="I1" s="8"/>
      <c r="J1" s="8"/>
      <c r="K1" s="8"/>
      <c r="L1" s="8"/>
      <c r="M1" s="8"/>
      <c r="N1" s="8"/>
      <c r="O1" s="8"/>
      <c r="P1" s="8"/>
      <c r="Q1" s="8"/>
      <c r="R1" s="8"/>
      <c r="S1" s="8"/>
      <c r="T1" s="8"/>
      <c r="U1" s="8"/>
    </row>
    <row r="2" spans="3:21" x14ac:dyDescent="0.35">
      <c r="C2" s="8"/>
      <c r="D2" s="8"/>
      <c r="E2" s="8"/>
      <c r="F2" s="8"/>
      <c r="G2" s="8"/>
      <c r="H2" s="8"/>
      <c r="I2" s="8"/>
      <c r="J2" s="8"/>
      <c r="K2" s="8"/>
      <c r="L2" s="8"/>
      <c r="M2" s="8"/>
      <c r="N2" s="8"/>
      <c r="O2" s="8"/>
      <c r="P2" s="8"/>
      <c r="Q2" s="8"/>
      <c r="R2" s="8"/>
      <c r="S2" s="8"/>
      <c r="T2" s="8"/>
      <c r="U2" s="8"/>
    </row>
    <row r="3" spans="3:21" x14ac:dyDescent="0.35">
      <c r="C3" s="8"/>
      <c r="D3" s="8"/>
      <c r="E3" s="8"/>
      <c r="F3" s="8"/>
      <c r="G3" s="8"/>
      <c r="H3" s="8"/>
      <c r="I3" s="8"/>
      <c r="J3" s="8"/>
      <c r="K3" s="8"/>
      <c r="L3" s="8"/>
      <c r="M3" s="8"/>
      <c r="N3" s="8"/>
      <c r="O3" s="8"/>
      <c r="P3" s="8"/>
      <c r="Q3" s="8"/>
      <c r="R3" s="8"/>
      <c r="S3" s="8"/>
      <c r="T3" s="8"/>
      <c r="U3" s="8"/>
    </row>
    <row r="4" spans="3:21" x14ac:dyDescent="0.35">
      <c r="C4" s="8"/>
      <c r="D4" s="8"/>
      <c r="E4" s="8"/>
      <c r="F4" s="8"/>
      <c r="G4" s="8"/>
      <c r="H4" s="8"/>
      <c r="I4" s="8"/>
      <c r="J4" s="8"/>
      <c r="K4" s="8"/>
      <c r="L4" s="8"/>
      <c r="M4" s="8"/>
      <c r="N4" s="8"/>
      <c r="O4" s="8"/>
      <c r="P4" s="8"/>
      <c r="Q4" s="8"/>
      <c r="R4" s="8"/>
      <c r="S4" s="8"/>
      <c r="T4" s="8"/>
      <c r="U4" s="8"/>
    </row>
    <row r="5" spans="3:21" x14ac:dyDescent="0.35">
      <c r="C5" s="8"/>
      <c r="D5" s="8"/>
      <c r="E5" s="8"/>
      <c r="F5" s="8"/>
      <c r="G5" s="8"/>
      <c r="H5" s="8"/>
      <c r="I5" s="8"/>
      <c r="J5" s="8"/>
      <c r="K5" s="8"/>
      <c r="L5" s="8"/>
      <c r="M5" s="8"/>
      <c r="N5" s="8"/>
      <c r="O5" s="8"/>
      <c r="P5" s="8"/>
      <c r="Q5" s="8"/>
      <c r="R5" s="8"/>
      <c r="S5" s="8"/>
      <c r="T5" s="8"/>
      <c r="U5" s="8"/>
    </row>
    <row r="6" spans="3:21" x14ac:dyDescent="0.35">
      <c r="C6" s="8"/>
      <c r="D6" s="8"/>
      <c r="E6" s="8"/>
      <c r="F6" s="8"/>
      <c r="G6" s="8"/>
      <c r="H6" s="8"/>
      <c r="I6" s="8"/>
      <c r="J6" s="8"/>
      <c r="K6" s="8"/>
      <c r="L6" s="8"/>
      <c r="M6" s="8"/>
      <c r="N6" s="8"/>
      <c r="O6" s="8"/>
      <c r="P6" s="8"/>
      <c r="Q6" s="8"/>
      <c r="R6" s="8"/>
      <c r="S6" s="8"/>
      <c r="T6" s="8"/>
      <c r="U6" s="8"/>
    </row>
    <row r="7" spans="3:21" x14ac:dyDescent="0.35">
      <c r="C7" s="463" t="s">
        <v>584</v>
      </c>
      <c r="D7" s="463"/>
      <c r="E7" s="463"/>
      <c r="F7" s="463"/>
      <c r="G7" s="463"/>
      <c r="H7" s="463"/>
      <c r="I7" s="463"/>
      <c r="J7" s="463"/>
      <c r="K7" s="463"/>
      <c r="L7" s="7"/>
      <c r="M7" s="7"/>
      <c r="N7" s="7"/>
      <c r="O7" s="7"/>
      <c r="P7" s="7"/>
      <c r="Q7" s="7"/>
      <c r="R7" s="7"/>
      <c r="S7" s="7"/>
      <c r="T7" s="7"/>
      <c r="U7" s="7"/>
    </row>
    <row r="8" spans="3:21" x14ac:dyDescent="0.35">
      <c r="C8" s="463"/>
      <c r="D8" s="463"/>
      <c r="E8" s="463"/>
      <c r="F8" s="463"/>
      <c r="G8" s="463"/>
      <c r="H8" s="463"/>
      <c r="I8" s="463"/>
      <c r="J8" s="463"/>
      <c r="K8" s="463"/>
      <c r="L8" s="7"/>
      <c r="M8" s="7"/>
      <c r="N8" s="7"/>
      <c r="O8" s="7"/>
      <c r="P8" s="7"/>
      <c r="Q8" s="7"/>
      <c r="R8" s="7"/>
      <c r="S8" s="7"/>
      <c r="T8" s="7"/>
      <c r="U8" s="7"/>
    </row>
    <row r="9" spans="3:21" ht="16" customHeight="1" x14ac:dyDescent="0.35">
      <c r="C9" s="224" t="s">
        <v>167</v>
      </c>
      <c r="D9" s="224"/>
      <c r="E9" s="224"/>
      <c r="F9" s="224"/>
      <c r="G9" s="224"/>
      <c r="H9" s="224"/>
      <c r="I9" s="224"/>
      <c r="J9" s="224"/>
      <c r="K9" s="224"/>
      <c r="L9" s="224"/>
      <c r="M9" s="224"/>
      <c r="N9" s="224"/>
      <c r="O9" s="224"/>
      <c r="P9" s="224"/>
      <c r="Q9" s="7"/>
      <c r="R9" s="7"/>
      <c r="S9" s="7"/>
      <c r="T9" s="7"/>
      <c r="U9" s="7"/>
    </row>
    <row r="10" spans="3:21" ht="16" customHeight="1" x14ac:dyDescent="0.35">
      <c r="C10" s="224"/>
      <c r="D10" s="224"/>
      <c r="E10" s="224"/>
      <c r="F10" s="224"/>
      <c r="G10" s="224"/>
      <c r="H10" s="224"/>
      <c r="I10" s="224"/>
      <c r="J10" s="224"/>
      <c r="K10" s="224"/>
      <c r="L10" s="224"/>
      <c r="M10" s="224"/>
      <c r="N10" s="224"/>
      <c r="O10" s="224"/>
      <c r="P10" s="224"/>
      <c r="Q10" s="7"/>
      <c r="R10" s="7"/>
      <c r="S10" s="7"/>
      <c r="T10" s="7"/>
      <c r="U10" s="7"/>
    </row>
    <row r="11" spans="3:21" ht="16.5" x14ac:dyDescent="0.35">
      <c r="C11" s="12"/>
      <c r="D11" s="13"/>
      <c r="E11" s="13"/>
      <c r="F11" s="13"/>
      <c r="G11" s="14"/>
      <c r="H11" s="14"/>
      <c r="I11" s="14"/>
      <c r="J11" s="14"/>
      <c r="K11" s="14"/>
      <c r="L11" s="14"/>
      <c r="M11" s="14"/>
      <c r="N11" s="14"/>
      <c r="O11" s="14"/>
      <c r="P11" s="14"/>
      <c r="Q11" s="14"/>
      <c r="R11" s="14"/>
      <c r="S11" s="14"/>
      <c r="T11" s="14"/>
      <c r="U11" s="15"/>
    </row>
    <row r="12" spans="3:21" ht="16" customHeight="1" x14ac:dyDescent="0.35">
      <c r="C12" s="707" t="s">
        <v>585</v>
      </c>
      <c r="D12" s="707"/>
      <c r="E12" s="707"/>
      <c r="F12" s="707"/>
      <c r="G12" s="707"/>
      <c r="H12" s="707"/>
      <c r="I12" s="707"/>
      <c r="J12" s="707"/>
      <c r="K12" s="707"/>
      <c r="L12" s="707"/>
      <c r="M12" s="707"/>
      <c r="N12" s="707"/>
      <c r="O12" s="707"/>
      <c r="P12" s="707"/>
      <c r="Q12" s="707"/>
      <c r="R12" s="24"/>
      <c r="S12" s="24"/>
      <c r="T12" s="24"/>
      <c r="U12" s="24"/>
    </row>
    <row r="13" spans="3:21" ht="16" customHeight="1" x14ac:dyDescent="0.35">
      <c r="C13" s="707"/>
      <c r="D13" s="707"/>
      <c r="E13" s="707"/>
      <c r="F13" s="707"/>
      <c r="G13" s="707"/>
      <c r="H13" s="707"/>
      <c r="I13" s="707"/>
      <c r="J13" s="707"/>
      <c r="K13" s="707"/>
      <c r="L13" s="707"/>
      <c r="M13" s="707"/>
      <c r="N13" s="707"/>
      <c r="O13" s="707"/>
      <c r="P13" s="707"/>
      <c r="Q13" s="707"/>
      <c r="R13" s="24"/>
      <c r="S13" s="24"/>
      <c r="T13" s="24"/>
      <c r="U13" s="24"/>
    </row>
    <row r="14" spans="3:21" ht="16" customHeight="1" x14ac:dyDescent="0.35">
      <c r="C14" s="49"/>
      <c r="D14" s="49"/>
      <c r="E14" s="49"/>
      <c r="F14" s="49"/>
      <c r="G14" s="49"/>
      <c r="H14" s="49"/>
      <c r="I14" s="49"/>
      <c r="J14" s="49"/>
      <c r="K14" s="49"/>
      <c r="L14" s="49"/>
      <c r="M14" s="49"/>
      <c r="N14" s="49"/>
      <c r="O14" s="49"/>
      <c r="P14" s="14"/>
      <c r="Q14" s="24"/>
      <c r="R14" s="24"/>
      <c r="S14" s="24"/>
      <c r="T14" s="24"/>
      <c r="U14" s="24"/>
    </row>
    <row r="15" spans="3:21" ht="17.149999999999999" customHeight="1" x14ac:dyDescent="0.35">
      <c r="C15" s="718" t="s">
        <v>586</v>
      </c>
      <c r="D15" s="718"/>
      <c r="E15" s="718"/>
      <c r="F15" s="718"/>
      <c r="G15" s="718"/>
      <c r="H15" s="24"/>
      <c r="I15" s="24"/>
      <c r="J15" s="24"/>
      <c r="K15" s="24"/>
      <c r="L15" s="24"/>
      <c r="M15" s="24"/>
      <c r="N15" s="24"/>
      <c r="O15" s="24"/>
      <c r="P15" s="14"/>
      <c r="Q15" s="24"/>
      <c r="R15" s="24"/>
      <c r="S15" s="24"/>
      <c r="T15" s="24"/>
      <c r="U15" s="24"/>
    </row>
    <row r="16" spans="3:21" ht="17.149999999999999" customHeight="1" x14ac:dyDescent="0.35">
      <c r="C16" s="642"/>
      <c r="D16" s="642"/>
      <c r="E16" s="642"/>
      <c r="F16" s="642"/>
      <c r="G16" s="642"/>
      <c r="H16" s="664" t="s">
        <v>537</v>
      </c>
      <c r="I16" s="664"/>
      <c r="J16" s="664"/>
      <c r="K16" s="664" t="s">
        <v>581</v>
      </c>
      <c r="L16" s="664"/>
      <c r="M16" s="664"/>
      <c r="N16" s="24"/>
      <c r="O16" s="24"/>
      <c r="P16" s="24"/>
      <c r="Q16" s="24"/>
      <c r="R16" s="24"/>
      <c r="S16" s="24"/>
      <c r="T16" s="24"/>
      <c r="U16" s="24"/>
    </row>
    <row r="17" spans="3:21" ht="16" customHeight="1" x14ac:dyDescent="0.35">
      <c r="C17" s="642"/>
      <c r="D17" s="642"/>
      <c r="E17" s="642"/>
      <c r="F17" s="642"/>
      <c r="G17" s="642"/>
      <c r="H17" s="26">
        <v>2023</v>
      </c>
      <c r="I17" s="26">
        <v>2024</v>
      </c>
      <c r="J17" s="26">
        <v>2025</v>
      </c>
      <c r="K17" s="26">
        <v>2023</v>
      </c>
      <c r="L17" s="26">
        <v>2024</v>
      </c>
      <c r="M17" s="26">
        <v>2025</v>
      </c>
      <c r="N17" s="24"/>
      <c r="O17" s="24"/>
      <c r="P17" s="24"/>
      <c r="Q17" s="24"/>
      <c r="R17" s="24"/>
      <c r="S17" s="24"/>
      <c r="T17" s="24"/>
      <c r="U17" s="24"/>
    </row>
    <row r="18" spans="3:21" ht="16" customHeight="1" x14ac:dyDescent="0.35">
      <c r="C18" s="704" t="s">
        <v>494</v>
      </c>
      <c r="D18" s="704"/>
      <c r="E18" s="704"/>
      <c r="F18" s="704"/>
      <c r="G18" s="704"/>
      <c r="H18" s="44">
        <v>10</v>
      </c>
      <c r="I18" s="44">
        <v>10</v>
      </c>
      <c r="J18" s="168">
        <f>J19+J20</f>
        <v>10</v>
      </c>
      <c r="K18" s="72">
        <v>1</v>
      </c>
      <c r="L18" s="72">
        <v>1</v>
      </c>
      <c r="M18" s="72">
        <f>SUM(M19:M20)</f>
        <v>1</v>
      </c>
      <c r="N18" s="24"/>
      <c r="O18" s="24"/>
      <c r="P18" s="24"/>
      <c r="Q18" s="24"/>
      <c r="R18" s="24"/>
      <c r="S18" s="24"/>
      <c r="T18" s="24"/>
      <c r="U18" s="24"/>
    </row>
    <row r="19" spans="3:21" ht="16" customHeight="1" x14ac:dyDescent="0.35">
      <c r="C19" s="716" t="s">
        <v>512</v>
      </c>
      <c r="D19" s="716"/>
      <c r="E19" s="716"/>
      <c r="F19" s="716"/>
      <c r="G19" s="716"/>
      <c r="H19" s="43">
        <v>8</v>
      </c>
      <c r="I19" s="43">
        <v>8</v>
      </c>
      <c r="J19" s="55" t="s">
        <v>587</v>
      </c>
      <c r="K19" s="73">
        <v>0.8</v>
      </c>
      <c r="L19" s="73">
        <v>0.8</v>
      </c>
      <c r="M19" s="73">
        <f>J19/J18</f>
        <v>0.9</v>
      </c>
      <c r="N19" s="24"/>
      <c r="O19" s="24"/>
      <c r="P19" s="24"/>
      <c r="Q19" s="24"/>
      <c r="R19" s="24"/>
      <c r="S19" s="24"/>
      <c r="T19" s="24"/>
      <c r="U19" s="24"/>
    </row>
    <row r="20" spans="3:21" ht="16" customHeight="1" x14ac:dyDescent="0.35">
      <c r="C20" s="716" t="s">
        <v>513</v>
      </c>
      <c r="D20" s="716"/>
      <c r="E20" s="716"/>
      <c r="F20" s="716"/>
      <c r="G20" s="716"/>
      <c r="H20" s="43">
        <v>2</v>
      </c>
      <c r="I20" s="43">
        <v>2</v>
      </c>
      <c r="J20" s="55" t="s">
        <v>588</v>
      </c>
      <c r="K20" s="73">
        <v>0.2</v>
      </c>
      <c r="L20" s="73">
        <v>0.2</v>
      </c>
      <c r="M20" s="73">
        <f>J20/J18</f>
        <v>0.1</v>
      </c>
      <c r="N20" s="24"/>
      <c r="O20" s="24"/>
      <c r="P20" s="24"/>
      <c r="Q20" s="24"/>
      <c r="R20" s="24"/>
      <c r="S20" s="24"/>
      <c r="T20" s="24"/>
      <c r="U20" s="24"/>
    </row>
    <row r="21" spans="3:21" ht="16" customHeight="1" x14ac:dyDescent="0.35">
      <c r="C21" s="627" t="s">
        <v>489</v>
      </c>
      <c r="D21" s="627"/>
      <c r="E21" s="627"/>
      <c r="F21" s="627"/>
      <c r="G21" s="627"/>
      <c r="H21" s="44">
        <v>10</v>
      </c>
      <c r="I21" s="44">
        <v>10</v>
      </c>
      <c r="J21" s="168">
        <f>SUM(J22:J24)</f>
        <v>10</v>
      </c>
      <c r="K21" s="72">
        <v>1</v>
      </c>
      <c r="L21" s="72">
        <v>1</v>
      </c>
      <c r="M21" s="72">
        <f>SUM(M22:M24)</f>
        <v>1</v>
      </c>
      <c r="N21" s="24"/>
      <c r="O21" s="24"/>
      <c r="P21" s="24"/>
      <c r="Q21" s="24"/>
      <c r="R21" s="24"/>
      <c r="S21" s="24"/>
      <c r="T21" s="24"/>
      <c r="U21" s="24"/>
    </row>
    <row r="22" spans="3:21" ht="16" customHeight="1" x14ac:dyDescent="0.35">
      <c r="C22" s="716" t="s">
        <v>589</v>
      </c>
      <c r="D22" s="716"/>
      <c r="E22" s="716"/>
      <c r="F22" s="716"/>
      <c r="G22" s="716"/>
      <c r="H22" s="43">
        <v>0</v>
      </c>
      <c r="I22" s="43">
        <v>0</v>
      </c>
      <c r="J22" s="215">
        <v>0</v>
      </c>
      <c r="K22" s="73">
        <v>0</v>
      </c>
      <c r="L22" s="73">
        <v>0</v>
      </c>
      <c r="M22" s="73">
        <f>J22/J21</f>
        <v>0</v>
      </c>
      <c r="N22" s="24"/>
      <c r="O22" s="24"/>
      <c r="P22" s="24"/>
      <c r="Q22" s="24"/>
      <c r="R22" s="24"/>
      <c r="S22" s="24"/>
      <c r="T22" s="24"/>
      <c r="U22" s="24"/>
    </row>
    <row r="23" spans="3:21" ht="16" customHeight="1" x14ac:dyDescent="0.35">
      <c r="C23" s="716" t="s">
        <v>590</v>
      </c>
      <c r="D23" s="716"/>
      <c r="E23" s="716"/>
      <c r="F23" s="716"/>
      <c r="G23" s="716"/>
      <c r="H23" s="43">
        <v>3</v>
      </c>
      <c r="I23" s="43">
        <v>3</v>
      </c>
      <c r="J23" s="215">
        <v>2</v>
      </c>
      <c r="K23" s="73">
        <v>0.3</v>
      </c>
      <c r="L23" s="73">
        <v>0.3</v>
      </c>
      <c r="M23" s="73">
        <f>J23/J21</f>
        <v>0.2</v>
      </c>
      <c r="N23" s="24"/>
      <c r="O23" s="24"/>
      <c r="P23" s="24"/>
      <c r="Q23" s="24"/>
      <c r="R23" s="24"/>
      <c r="S23" s="24"/>
      <c r="T23" s="24"/>
      <c r="U23" s="24"/>
    </row>
    <row r="24" spans="3:21" ht="16" customHeight="1" x14ac:dyDescent="0.35">
      <c r="C24" s="716" t="s">
        <v>591</v>
      </c>
      <c r="D24" s="716"/>
      <c r="E24" s="716"/>
      <c r="F24" s="716"/>
      <c r="G24" s="716"/>
      <c r="H24" s="43">
        <v>7</v>
      </c>
      <c r="I24" s="43">
        <v>7</v>
      </c>
      <c r="J24" s="215">
        <v>8</v>
      </c>
      <c r="K24" s="73">
        <v>0.7</v>
      </c>
      <c r="L24" s="73">
        <v>0.7</v>
      </c>
      <c r="M24" s="73">
        <f>J24/J21</f>
        <v>0.8</v>
      </c>
      <c r="N24" s="24"/>
      <c r="O24" s="24"/>
      <c r="P24" s="24"/>
      <c r="Q24" s="24"/>
      <c r="R24" s="24"/>
      <c r="S24" s="24"/>
      <c r="T24" s="24"/>
      <c r="U24" s="24"/>
    </row>
    <row r="25" spans="3:21" ht="23.25" customHeight="1" x14ac:dyDescent="0.35">
      <c r="C25" s="196"/>
      <c r="D25" s="196"/>
      <c r="E25" s="196"/>
      <c r="F25" s="196"/>
      <c r="G25" s="196"/>
      <c r="H25" s="196"/>
      <c r="I25" s="196"/>
      <c r="J25" s="196"/>
      <c r="K25" s="196"/>
      <c r="L25" s="196"/>
      <c r="M25" s="196"/>
      <c r="N25" s="25"/>
      <c r="O25" s="24"/>
      <c r="P25" s="24"/>
      <c r="Q25" s="24"/>
      <c r="R25" s="24"/>
      <c r="S25" s="24"/>
      <c r="T25" s="24"/>
      <c r="U25" s="24"/>
    </row>
    <row r="26" spans="3:21" ht="16" customHeight="1" x14ac:dyDescent="0.35">
      <c r="C26" s="717" t="s">
        <v>592</v>
      </c>
      <c r="D26" s="717"/>
      <c r="E26" s="717"/>
      <c r="F26" s="717"/>
      <c r="G26" s="717"/>
      <c r="H26" s="717"/>
      <c r="I26" s="25"/>
      <c r="J26" s="25"/>
      <c r="K26" s="25"/>
      <c r="L26" s="25"/>
      <c r="M26" s="25"/>
      <c r="N26" s="25"/>
      <c r="O26" s="24"/>
      <c r="P26" s="24"/>
      <c r="Q26" s="24"/>
      <c r="R26" s="24"/>
      <c r="S26" s="24"/>
      <c r="T26" s="24"/>
      <c r="U26" s="24"/>
    </row>
    <row r="27" spans="3:21" ht="17.149999999999999" customHeight="1" x14ac:dyDescent="0.35">
      <c r="C27" s="710"/>
      <c r="D27" s="710"/>
      <c r="E27" s="710"/>
      <c r="F27" s="713">
        <v>2023</v>
      </c>
      <c r="G27" s="710"/>
      <c r="H27" s="710"/>
      <c r="I27" s="710"/>
      <c r="J27" s="710"/>
      <c r="K27" s="719">
        <v>2024</v>
      </c>
      <c r="L27" s="720"/>
      <c r="M27" s="720"/>
      <c r="N27" s="720"/>
      <c r="O27" s="721"/>
      <c r="P27" s="719">
        <v>2025</v>
      </c>
      <c r="Q27" s="720"/>
      <c r="R27" s="720"/>
      <c r="S27" s="720"/>
      <c r="T27" s="721"/>
      <c r="U27" s="24"/>
    </row>
    <row r="28" spans="3:21" ht="39" customHeight="1" x14ac:dyDescent="0.35">
      <c r="C28" s="710"/>
      <c r="D28" s="710"/>
      <c r="E28" s="710"/>
      <c r="F28" s="52" t="s">
        <v>495</v>
      </c>
      <c r="G28" s="52" t="s">
        <v>496</v>
      </c>
      <c r="H28" s="52" t="s">
        <v>253</v>
      </c>
      <c r="I28" s="52" t="s">
        <v>593</v>
      </c>
      <c r="J28" s="52" t="s">
        <v>594</v>
      </c>
      <c r="K28" s="58" t="s">
        <v>495</v>
      </c>
      <c r="L28" s="59" t="s">
        <v>496</v>
      </c>
      <c r="M28" s="59" t="s">
        <v>253</v>
      </c>
      <c r="N28" s="59" t="s">
        <v>593</v>
      </c>
      <c r="O28" s="59" t="s">
        <v>594</v>
      </c>
      <c r="P28" s="58" t="s">
        <v>495</v>
      </c>
      <c r="Q28" s="59" t="s">
        <v>496</v>
      </c>
      <c r="R28" s="59" t="s">
        <v>253</v>
      </c>
      <c r="S28" s="59" t="s">
        <v>593</v>
      </c>
      <c r="T28" s="59" t="s">
        <v>594</v>
      </c>
      <c r="U28" s="24"/>
    </row>
    <row r="29" spans="3:21" ht="16" customHeight="1" x14ac:dyDescent="0.35">
      <c r="C29" s="711" t="s">
        <v>362</v>
      </c>
      <c r="D29" s="711"/>
      <c r="E29" s="711"/>
      <c r="F29" s="32">
        <v>1</v>
      </c>
      <c r="G29" s="32">
        <v>0</v>
      </c>
      <c r="H29" s="71">
        <v>1</v>
      </c>
      <c r="I29" s="31">
        <v>1</v>
      </c>
      <c r="J29" s="31">
        <v>0</v>
      </c>
      <c r="K29" s="74">
        <v>1</v>
      </c>
      <c r="L29" s="75">
        <v>0</v>
      </c>
      <c r="M29" s="80">
        <v>1</v>
      </c>
      <c r="N29" s="76">
        <v>1</v>
      </c>
      <c r="O29" s="76">
        <v>0</v>
      </c>
      <c r="P29" s="74">
        <v>1</v>
      </c>
      <c r="Q29" s="75">
        <v>0</v>
      </c>
      <c r="R29" s="80">
        <f>SUM(P29:Q29)</f>
        <v>1</v>
      </c>
      <c r="S29" s="76">
        <f>P29/R29</f>
        <v>1</v>
      </c>
      <c r="T29" s="76">
        <f>Q29/R29</f>
        <v>0</v>
      </c>
      <c r="U29" s="24"/>
    </row>
    <row r="30" spans="3:21" ht="16" customHeight="1" x14ac:dyDescent="0.35">
      <c r="C30" s="635" t="s">
        <v>595</v>
      </c>
      <c r="D30" s="635"/>
      <c r="E30" s="635"/>
      <c r="F30" s="32">
        <v>2</v>
      </c>
      <c r="G30" s="32">
        <v>2</v>
      </c>
      <c r="H30" s="71">
        <v>4</v>
      </c>
      <c r="I30" s="31">
        <v>0.5</v>
      </c>
      <c r="J30" s="31">
        <v>0.5</v>
      </c>
      <c r="K30" s="74">
        <v>2</v>
      </c>
      <c r="L30" s="75">
        <v>2</v>
      </c>
      <c r="M30" s="80">
        <v>4</v>
      </c>
      <c r="N30" s="76">
        <v>0.5</v>
      </c>
      <c r="O30" s="76">
        <v>0.5</v>
      </c>
      <c r="P30" s="74">
        <v>1</v>
      </c>
      <c r="Q30" s="75">
        <v>0</v>
      </c>
      <c r="R30" s="80">
        <f t="shared" ref="R30:R35" si="0">SUM(P30:Q30)</f>
        <v>1</v>
      </c>
      <c r="S30" s="76">
        <f t="shared" ref="S30:S35" si="1">P30/R30</f>
        <v>1</v>
      </c>
      <c r="T30" s="76">
        <f t="shared" ref="T30:T35" si="2">Q30/R30</f>
        <v>0</v>
      </c>
      <c r="U30" s="24"/>
    </row>
    <row r="31" spans="3:21" ht="16" customHeight="1" x14ac:dyDescent="0.35">
      <c r="C31" s="635" t="s">
        <v>364</v>
      </c>
      <c r="D31" s="635"/>
      <c r="E31" s="635"/>
      <c r="F31" s="32">
        <v>11</v>
      </c>
      <c r="G31" s="32">
        <v>3</v>
      </c>
      <c r="H31" s="71">
        <v>14</v>
      </c>
      <c r="I31" s="31">
        <v>0.7857142857142857</v>
      </c>
      <c r="J31" s="31">
        <v>0.21428571428571427</v>
      </c>
      <c r="K31" s="74">
        <v>9</v>
      </c>
      <c r="L31" s="75">
        <v>4</v>
      </c>
      <c r="M31" s="80">
        <v>13</v>
      </c>
      <c r="N31" s="76">
        <v>0.69230769230769229</v>
      </c>
      <c r="O31" s="76">
        <v>0.30769230769230771</v>
      </c>
      <c r="P31" s="74">
        <v>8</v>
      </c>
      <c r="Q31" s="75">
        <v>3</v>
      </c>
      <c r="R31" s="80">
        <f t="shared" si="0"/>
        <v>11</v>
      </c>
      <c r="S31" s="76">
        <f t="shared" si="1"/>
        <v>0.72727272727272729</v>
      </c>
      <c r="T31" s="76">
        <f t="shared" si="2"/>
        <v>0.27272727272727271</v>
      </c>
      <c r="U31" s="24"/>
    </row>
    <row r="32" spans="3:21" ht="16" customHeight="1" x14ac:dyDescent="0.35">
      <c r="C32" s="635" t="s">
        <v>365</v>
      </c>
      <c r="D32" s="635"/>
      <c r="E32" s="635"/>
      <c r="F32" s="32">
        <v>14</v>
      </c>
      <c r="G32" s="32">
        <v>13</v>
      </c>
      <c r="H32" s="71">
        <v>27</v>
      </c>
      <c r="I32" s="31">
        <v>0.51851851851851849</v>
      </c>
      <c r="J32" s="31">
        <v>0.48148148148148145</v>
      </c>
      <c r="K32" s="74">
        <v>11</v>
      </c>
      <c r="L32" s="75">
        <v>13</v>
      </c>
      <c r="M32" s="80">
        <v>24</v>
      </c>
      <c r="N32" s="76">
        <v>0.45833333333333331</v>
      </c>
      <c r="O32" s="76">
        <v>0.54166666666666663</v>
      </c>
      <c r="P32" s="74">
        <v>12</v>
      </c>
      <c r="Q32" s="75">
        <v>11</v>
      </c>
      <c r="R32" s="80">
        <f t="shared" si="0"/>
        <v>23</v>
      </c>
      <c r="S32" s="76">
        <f t="shared" si="1"/>
        <v>0.52173913043478259</v>
      </c>
      <c r="T32" s="76">
        <f t="shared" si="2"/>
        <v>0.47826086956521741</v>
      </c>
      <c r="U32" s="24"/>
    </row>
    <row r="33" spans="3:21" ht="16" customHeight="1" x14ac:dyDescent="0.35">
      <c r="C33" s="635" t="s">
        <v>367</v>
      </c>
      <c r="D33" s="635"/>
      <c r="E33" s="635"/>
      <c r="F33" s="32">
        <v>57</v>
      </c>
      <c r="G33" s="32">
        <v>65</v>
      </c>
      <c r="H33" s="71">
        <v>122</v>
      </c>
      <c r="I33" s="31">
        <v>0.46721311475409838</v>
      </c>
      <c r="J33" s="31">
        <v>0.53278688524590168</v>
      </c>
      <c r="K33" s="74">
        <v>39</v>
      </c>
      <c r="L33" s="75">
        <v>55</v>
      </c>
      <c r="M33" s="80">
        <v>94</v>
      </c>
      <c r="N33" s="76">
        <v>0.41489361702127658</v>
      </c>
      <c r="O33" s="76">
        <v>0.58510638297872342</v>
      </c>
      <c r="P33" s="74">
        <v>42</v>
      </c>
      <c r="Q33" s="75">
        <v>53</v>
      </c>
      <c r="R33" s="80">
        <f t="shared" si="0"/>
        <v>95</v>
      </c>
      <c r="S33" s="76">
        <f t="shared" si="1"/>
        <v>0.44210526315789472</v>
      </c>
      <c r="T33" s="76">
        <f t="shared" si="2"/>
        <v>0.55789473684210522</v>
      </c>
      <c r="U33" s="24"/>
    </row>
    <row r="34" spans="3:21" ht="16" customHeight="1" x14ac:dyDescent="0.35">
      <c r="C34" s="635" t="s">
        <v>596</v>
      </c>
      <c r="D34" s="635"/>
      <c r="E34" s="635"/>
      <c r="F34" s="32">
        <v>186</v>
      </c>
      <c r="G34" s="32">
        <v>22</v>
      </c>
      <c r="H34" s="71">
        <v>208</v>
      </c>
      <c r="I34" s="31">
        <v>0.89423076923076927</v>
      </c>
      <c r="J34" s="31">
        <v>0.10576923076923077</v>
      </c>
      <c r="K34" s="74">
        <v>162</v>
      </c>
      <c r="L34" s="75">
        <v>15</v>
      </c>
      <c r="M34" s="80">
        <v>177</v>
      </c>
      <c r="N34" s="76">
        <v>0.9152542372881356</v>
      </c>
      <c r="O34" s="76">
        <v>8.4745762711864403E-2</v>
      </c>
      <c r="P34" s="74">
        <v>167</v>
      </c>
      <c r="Q34" s="75">
        <v>18</v>
      </c>
      <c r="R34" s="80">
        <f t="shared" si="0"/>
        <v>185</v>
      </c>
      <c r="S34" s="76">
        <f t="shared" si="1"/>
        <v>0.9027027027027027</v>
      </c>
      <c r="T34" s="76">
        <f t="shared" si="2"/>
        <v>9.7297297297297303E-2</v>
      </c>
      <c r="U34" s="24"/>
    </row>
    <row r="35" spans="3:21" ht="16" customHeight="1" x14ac:dyDescent="0.35">
      <c r="C35" s="723" t="s">
        <v>597</v>
      </c>
      <c r="D35" s="724"/>
      <c r="E35" s="725"/>
      <c r="F35" s="32">
        <v>5</v>
      </c>
      <c r="G35" s="32">
        <v>2</v>
      </c>
      <c r="H35" s="71">
        <v>7</v>
      </c>
      <c r="I35" s="31">
        <v>0.7142857142857143</v>
      </c>
      <c r="J35" s="31">
        <v>0.2857142857142857</v>
      </c>
      <c r="K35" s="74">
        <v>6</v>
      </c>
      <c r="L35" s="75">
        <v>2</v>
      </c>
      <c r="M35" s="80">
        <v>8</v>
      </c>
      <c r="N35" s="76">
        <v>0.75</v>
      </c>
      <c r="O35" s="76">
        <v>0.25</v>
      </c>
      <c r="P35" s="74">
        <v>5</v>
      </c>
      <c r="Q35" s="75">
        <v>1</v>
      </c>
      <c r="R35" s="80">
        <f t="shared" si="0"/>
        <v>6</v>
      </c>
      <c r="S35" s="76">
        <f t="shared" si="1"/>
        <v>0.83333333333333337</v>
      </c>
      <c r="T35" s="76">
        <f t="shared" si="2"/>
        <v>0.16666666666666666</v>
      </c>
      <c r="U35" s="24"/>
    </row>
    <row r="36" spans="3:21" ht="16" customHeight="1" x14ac:dyDescent="0.35">
      <c r="C36" s="644" t="s">
        <v>253</v>
      </c>
      <c r="D36" s="644"/>
      <c r="E36" s="644"/>
      <c r="F36" s="68">
        <v>276</v>
      </c>
      <c r="G36" s="68">
        <v>107</v>
      </c>
      <c r="H36" s="68">
        <v>383</v>
      </c>
      <c r="I36" s="69">
        <v>0.72062663185378595</v>
      </c>
      <c r="J36" s="69">
        <v>0.27937336814621411</v>
      </c>
      <c r="K36" s="78">
        <v>230</v>
      </c>
      <c r="L36" s="79">
        <v>91</v>
      </c>
      <c r="M36" s="79">
        <v>321</v>
      </c>
      <c r="N36" s="77">
        <v>0.71651090342679125</v>
      </c>
      <c r="O36" s="77">
        <v>0.2834890965732087</v>
      </c>
      <c r="P36" s="78">
        <f>SUM(P29:P35)</f>
        <v>236</v>
      </c>
      <c r="Q36" s="79">
        <f>SUM(Q29:Q35)</f>
        <v>86</v>
      </c>
      <c r="R36" s="79">
        <f>SUM(R29:R35)</f>
        <v>322</v>
      </c>
      <c r="S36" s="77">
        <f>P36/R36</f>
        <v>0.73291925465838514</v>
      </c>
      <c r="T36" s="77">
        <f>Q36/R36</f>
        <v>0.26708074534161491</v>
      </c>
      <c r="U36" s="24"/>
    </row>
    <row r="37" spans="3:21" ht="16" customHeight="1" x14ac:dyDescent="0.35">
      <c r="C37" s="715" t="s">
        <v>645</v>
      </c>
      <c r="D37" s="715"/>
      <c r="E37" s="715"/>
      <c r="F37" s="715"/>
      <c r="G37" s="715"/>
      <c r="H37" s="715"/>
      <c r="I37" s="715"/>
      <c r="J37" s="715"/>
      <c r="K37" s="715"/>
      <c r="L37" s="715"/>
      <c r="M37" s="715"/>
      <c r="N37" s="715"/>
      <c r="O37" s="715"/>
      <c r="P37" s="715"/>
      <c r="Q37" s="715"/>
      <c r="R37" s="715"/>
      <c r="S37" s="715"/>
      <c r="T37" s="715"/>
      <c r="U37" s="24"/>
    </row>
    <row r="38" spans="3:21" ht="16" customHeight="1" x14ac:dyDescent="0.35">
      <c r="C38" s="715"/>
      <c r="D38" s="715"/>
      <c r="E38" s="715"/>
      <c r="F38" s="715"/>
      <c r="G38" s="715"/>
      <c r="H38" s="715"/>
      <c r="I38" s="715"/>
      <c r="J38" s="715"/>
      <c r="K38" s="715"/>
      <c r="L38" s="715"/>
      <c r="M38" s="715"/>
      <c r="N38" s="715"/>
      <c r="O38" s="715"/>
      <c r="P38" s="715"/>
      <c r="Q38" s="715"/>
      <c r="R38" s="715"/>
      <c r="S38" s="715"/>
      <c r="T38" s="715"/>
      <c r="U38" s="24"/>
    </row>
    <row r="39" spans="3:21" ht="16" customHeight="1" x14ac:dyDescent="0.35">
      <c r="C39" s="24"/>
      <c r="D39" s="24"/>
      <c r="E39" s="24"/>
      <c r="F39" s="24"/>
      <c r="G39" s="24"/>
      <c r="H39" s="24"/>
      <c r="I39" s="24"/>
      <c r="J39" s="24"/>
      <c r="K39" s="24"/>
      <c r="L39" s="24"/>
      <c r="M39" s="24"/>
      <c r="N39" s="24"/>
      <c r="O39" s="24"/>
      <c r="P39" s="24"/>
      <c r="Q39" s="24"/>
      <c r="R39" s="24"/>
      <c r="S39" s="24"/>
      <c r="T39" s="24"/>
      <c r="U39" s="24"/>
    </row>
    <row r="40" spans="3:21" ht="16" customHeight="1" x14ac:dyDescent="0.35">
      <c r="C40" s="722" t="s">
        <v>598</v>
      </c>
      <c r="D40" s="722"/>
      <c r="E40" s="722"/>
      <c r="F40" s="722"/>
      <c r="G40" s="722"/>
      <c r="H40" s="24"/>
      <c r="I40" s="24"/>
      <c r="J40" s="24"/>
      <c r="K40" s="24"/>
      <c r="L40" s="24"/>
      <c r="M40" s="24"/>
      <c r="N40" s="24"/>
      <c r="O40" s="24"/>
      <c r="P40" s="24"/>
      <c r="Q40" s="24"/>
      <c r="R40" s="24"/>
      <c r="S40" s="24"/>
      <c r="T40" s="24"/>
      <c r="U40" s="24"/>
    </row>
    <row r="41" spans="3:21" ht="16" customHeight="1" x14ac:dyDescent="0.35">
      <c r="C41" s="710"/>
      <c r="D41" s="710"/>
      <c r="E41" s="714"/>
      <c r="F41" s="713" t="s">
        <v>599</v>
      </c>
      <c r="G41" s="713"/>
      <c r="H41" s="713"/>
      <c r="I41" s="713"/>
      <c r="J41" s="579" t="s">
        <v>600</v>
      </c>
      <c r="K41" s="580"/>
      <c r="L41" s="712"/>
      <c r="M41" s="60"/>
      <c r="N41" s="24"/>
      <c r="O41" s="24"/>
      <c r="P41" s="24"/>
      <c r="Q41" s="24"/>
      <c r="R41" s="24"/>
      <c r="S41" s="24"/>
      <c r="T41" s="24"/>
      <c r="U41" s="24"/>
    </row>
    <row r="42" spans="3:21" ht="16" customHeight="1" x14ac:dyDescent="0.35">
      <c r="C42" s="710"/>
      <c r="D42" s="710"/>
      <c r="E42" s="714"/>
      <c r="F42" s="65" t="s">
        <v>601</v>
      </c>
      <c r="G42" s="65" t="s">
        <v>602</v>
      </c>
      <c r="H42" s="65" t="s">
        <v>603</v>
      </c>
      <c r="I42" s="65" t="s">
        <v>253</v>
      </c>
      <c r="J42" s="65" t="s">
        <v>601</v>
      </c>
      <c r="K42" s="65" t="s">
        <v>602</v>
      </c>
      <c r="L42" s="65" t="s">
        <v>603</v>
      </c>
      <c r="M42" s="61"/>
      <c r="N42" s="24"/>
      <c r="O42" s="24"/>
      <c r="P42" s="24"/>
      <c r="Q42" s="24"/>
      <c r="R42" s="24"/>
      <c r="S42" s="24"/>
      <c r="T42" s="24"/>
      <c r="U42" s="24"/>
    </row>
    <row r="43" spans="3:21" ht="16" customHeight="1" x14ac:dyDescent="0.35">
      <c r="C43" s="711" t="s">
        <v>362</v>
      </c>
      <c r="D43" s="711"/>
      <c r="E43" s="711"/>
      <c r="F43" s="66">
        <v>0</v>
      </c>
      <c r="G43" s="66">
        <v>1</v>
      </c>
      <c r="H43" s="66">
        <v>0</v>
      </c>
      <c r="I43" s="70">
        <v>1</v>
      </c>
      <c r="J43" s="67">
        <v>0</v>
      </c>
      <c r="K43" s="67">
        <v>1</v>
      </c>
      <c r="L43" s="67">
        <v>0</v>
      </c>
      <c r="M43" s="62"/>
      <c r="N43" s="24"/>
      <c r="O43" s="24"/>
      <c r="P43" s="24"/>
      <c r="Q43" s="24"/>
      <c r="R43" s="24"/>
      <c r="S43" s="24"/>
      <c r="T43" s="24"/>
      <c r="U43" s="24"/>
    </row>
    <row r="44" spans="3:21" ht="16" customHeight="1" x14ac:dyDescent="0.35">
      <c r="C44" s="635" t="s">
        <v>595</v>
      </c>
      <c r="D44" s="635"/>
      <c r="E44" s="635"/>
      <c r="F44" s="32">
        <v>0</v>
      </c>
      <c r="G44" s="32">
        <v>4</v>
      </c>
      <c r="H44" s="32">
        <v>0</v>
      </c>
      <c r="I44" s="71">
        <v>4</v>
      </c>
      <c r="J44" s="31">
        <v>0</v>
      </c>
      <c r="K44" s="31">
        <v>1</v>
      </c>
      <c r="L44" s="67">
        <v>0</v>
      </c>
      <c r="M44" s="63"/>
      <c r="N44" s="24"/>
      <c r="O44" s="24"/>
      <c r="P44" s="24"/>
      <c r="Q44" s="24"/>
      <c r="R44" s="24"/>
      <c r="S44" s="24"/>
      <c r="T44" s="24"/>
      <c r="U44" s="24"/>
    </row>
    <row r="45" spans="3:21" ht="16" customHeight="1" x14ac:dyDescent="0.35">
      <c r="C45" s="635" t="s">
        <v>364</v>
      </c>
      <c r="D45" s="635"/>
      <c r="E45" s="635"/>
      <c r="F45" s="32">
        <v>0</v>
      </c>
      <c r="G45" s="32">
        <v>11</v>
      </c>
      <c r="H45" s="32">
        <v>3</v>
      </c>
      <c r="I45" s="71">
        <v>14</v>
      </c>
      <c r="J45" s="31">
        <v>0</v>
      </c>
      <c r="K45" s="31">
        <v>0.7857142857142857</v>
      </c>
      <c r="L45" s="31">
        <v>0.21</v>
      </c>
      <c r="M45" s="63"/>
      <c r="N45" s="24"/>
      <c r="O45" s="24"/>
      <c r="P45" s="24"/>
      <c r="Q45" s="24"/>
      <c r="R45" s="24"/>
      <c r="S45" s="24"/>
      <c r="T45" s="24"/>
      <c r="U45" s="24"/>
    </row>
    <row r="46" spans="3:21" ht="16" customHeight="1" x14ac:dyDescent="0.35">
      <c r="C46" s="635" t="s">
        <v>365</v>
      </c>
      <c r="D46" s="635"/>
      <c r="E46" s="635"/>
      <c r="F46" s="32">
        <v>0</v>
      </c>
      <c r="G46" s="32">
        <v>21</v>
      </c>
      <c r="H46" s="32">
        <v>6</v>
      </c>
      <c r="I46" s="71">
        <v>27</v>
      </c>
      <c r="J46" s="31">
        <v>0</v>
      </c>
      <c r="K46" s="31">
        <v>0.77777777777777779</v>
      </c>
      <c r="L46" s="31">
        <v>0.22</v>
      </c>
      <c r="M46" s="63"/>
      <c r="N46" s="24"/>
      <c r="O46" s="24"/>
      <c r="P46" s="24"/>
      <c r="Q46" s="24"/>
      <c r="R46" s="24"/>
      <c r="S46" s="24"/>
      <c r="T46" s="24"/>
      <c r="U46" s="24"/>
    </row>
    <row r="47" spans="3:21" ht="16" customHeight="1" x14ac:dyDescent="0.35">
      <c r="C47" s="635" t="s">
        <v>367</v>
      </c>
      <c r="D47" s="635"/>
      <c r="E47" s="635"/>
      <c r="F47" s="32">
        <v>33</v>
      </c>
      <c r="G47" s="32">
        <v>79</v>
      </c>
      <c r="H47" s="32">
        <v>10</v>
      </c>
      <c r="I47" s="71">
        <v>122</v>
      </c>
      <c r="J47" s="31">
        <v>0.27049180327868855</v>
      </c>
      <c r="K47" s="31">
        <v>0.64754098360655743</v>
      </c>
      <c r="L47" s="31">
        <v>0.08</v>
      </c>
      <c r="M47" s="63"/>
      <c r="N47" s="24"/>
      <c r="O47" s="24"/>
      <c r="P47" s="24"/>
      <c r="Q47" s="24"/>
      <c r="R47" s="24"/>
      <c r="S47" s="24"/>
      <c r="T47" s="24"/>
      <c r="U47" s="24"/>
    </row>
    <row r="48" spans="3:21" ht="16" customHeight="1" x14ac:dyDescent="0.35">
      <c r="C48" s="635" t="s">
        <v>596</v>
      </c>
      <c r="D48" s="635"/>
      <c r="E48" s="635"/>
      <c r="F48" s="32">
        <v>43</v>
      </c>
      <c r="G48" s="32">
        <v>121</v>
      </c>
      <c r="H48" s="32">
        <v>44</v>
      </c>
      <c r="I48" s="71">
        <v>208</v>
      </c>
      <c r="J48" s="31">
        <v>0.20673076923076922</v>
      </c>
      <c r="K48" s="31">
        <v>0.58173076923076927</v>
      </c>
      <c r="L48" s="31">
        <v>0.21</v>
      </c>
      <c r="M48" s="63"/>
      <c r="N48" s="24"/>
      <c r="O48" s="24"/>
      <c r="P48" s="24"/>
      <c r="Q48" s="24"/>
      <c r="R48" s="24"/>
      <c r="S48" s="24"/>
      <c r="T48" s="24"/>
      <c r="U48" s="24"/>
    </row>
    <row r="49" spans="3:21" ht="16" customHeight="1" x14ac:dyDescent="0.35">
      <c r="C49" s="635" t="s">
        <v>366</v>
      </c>
      <c r="D49" s="635"/>
      <c r="E49" s="635"/>
      <c r="F49" s="32">
        <v>0</v>
      </c>
      <c r="G49" s="32">
        <v>7</v>
      </c>
      <c r="H49" s="32">
        <v>0</v>
      </c>
      <c r="I49" s="71">
        <v>7</v>
      </c>
      <c r="J49" s="31">
        <v>0</v>
      </c>
      <c r="K49" s="31">
        <v>1</v>
      </c>
      <c r="L49" s="31">
        <v>0</v>
      </c>
      <c r="M49" s="63"/>
      <c r="N49" s="24"/>
      <c r="O49" s="24"/>
      <c r="P49" s="24"/>
      <c r="Q49" s="24"/>
      <c r="R49" s="24"/>
      <c r="S49" s="24"/>
      <c r="T49" s="24"/>
      <c r="U49" s="24"/>
    </row>
    <row r="50" spans="3:21" ht="16" customHeight="1" x14ac:dyDescent="0.35">
      <c r="C50" s="644" t="s">
        <v>253</v>
      </c>
      <c r="D50" s="644"/>
      <c r="E50" s="644"/>
      <c r="F50" s="68">
        <v>76</v>
      </c>
      <c r="G50" s="68">
        <v>244</v>
      </c>
      <c r="H50" s="68">
        <v>63</v>
      </c>
      <c r="I50" s="68">
        <v>383</v>
      </c>
      <c r="J50" s="69">
        <v>0.2</v>
      </c>
      <c r="K50" s="69">
        <v>0.64</v>
      </c>
      <c r="L50" s="69">
        <v>0.16</v>
      </c>
      <c r="M50" s="64"/>
      <c r="N50" s="24"/>
      <c r="O50" s="24"/>
      <c r="P50" s="24"/>
      <c r="Q50" s="24"/>
      <c r="R50" s="24"/>
      <c r="S50" s="24"/>
      <c r="T50" s="24"/>
      <c r="U50" s="24"/>
    </row>
    <row r="51" spans="3:21" ht="16" customHeight="1" x14ac:dyDescent="0.35">
      <c r="C51" s="24"/>
      <c r="D51" s="24"/>
      <c r="E51" s="24"/>
      <c r="F51" s="24"/>
      <c r="G51" s="24"/>
      <c r="H51" s="24"/>
      <c r="I51" s="24"/>
      <c r="J51" s="24"/>
      <c r="K51" s="24"/>
      <c r="L51" s="24"/>
      <c r="M51" s="24"/>
      <c r="N51" s="24"/>
      <c r="O51" s="24"/>
      <c r="P51" s="24"/>
      <c r="Q51" s="24"/>
      <c r="R51" s="24"/>
      <c r="S51" s="24"/>
      <c r="T51" s="24"/>
      <c r="U51" s="24"/>
    </row>
    <row r="52" spans="3:21" ht="16" customHeight="1" x14ac:dyDescent="0.35">
      <c r="C52" s="710"/>
      <c r="D52" s="710"/>
      <c r="E52" s="714"/>
      <c r="F52" s="713" t="s">
        <v>604</v>
      </c>
      <c r="G52" s="713"/>
      <c r="H52" s="713"/>
      <c r="I52" s="713"/>
      <c r="J52" s="579" t="s">
        <v>605</v>
      </c>
      <c r="K52" s="580"/>
      <c r="L52" s="712"/>
      <c r="M52" s="60"/>
      <c r="N52" s="24"/>
      <c r="O52" s="24"/>
      <c r="P52" s="24"/>
      <c r="Q52" s="24"/>
      <c r="R52" s="24"/>
      <c r="S52" s="24"/>
      <c r="T52" s="24"/>
      <c r="U52" s="24"/>
    </row>
    <row r="53" spans="3:21" ht="16" customHeight="1" x14ac:dyDescent="0.35">
      <c r="C53" s="710"/>
      <c r="D53" s="710"/>
      <c r="E53" s="714"/>
      <c r="F53" s="65" t="s">
        <v>601</v>
      </c>
      <c r="G53" s="65" t="s">
        <v>602</v>
      </c>
      <c r="H53" s="65" t="s">
        <v>603</v>
      </c>
      <c r="I53" s="65" t="s">
        <v>253</v>
      </c>
      <c r="J53" s="65" t="s">
        <v>601</v>
      </c>
      <c r="K53" s="65" t="s">
        <v>602</v>
      </c>
      <c r="L53" s="65" t="s">
        <v>603</v>
      </c>
      <c r="M53" s="61"/>
      <c r="N53" s="24"/>
      <c r="O53" s="24"/>
      <c r="P53" s="24"/>
      <c r="Q53" s="24"/>
      <c r="R53" s="24"/>
      <c r="S53" s="24"/>
      <c r="T53" s="24"/>
      <c r="U53" s="24"/>
    </row>
    <row r="54" spans="3:21" ht="16" customHeight="1" x14ac:dyDescent="0.35">
      <c r="C54" s="711" t="s">
        <v>362</v>
      </c>
      <c r="D54" s="711"/>
      <c r="E54" s="711"/>
      <c r="F54" s="66">
        <v>0</v>
      </c>
      <c r="G54" s="66">
        <v>1</v>
      </c>
      <c r="H54" s="66">
        <v>0</v>
      </c>
      <c r="I54" s="70">
        <v>1</v>
      </c>
      <c r="J54" s="67">
        <v>0</v>
      </c>
      <c r="K54" s="67">
        <v>1</v>
      </c>
      <c r="L54" s="67">
        <v>0</v>
      </c>
      <c r="M54" s="62"/>
      <c r="N54" s="24"/>
      <c r="O54" s="24"/>
      <c r="P54" s="24"/>
      <c r="Q54" s="24"/>
      <c r="R54" s="24"/>
      <c r="S54" s="24"/>
      <c r="T54" s="24"/>
      <c r="U54" s="24"/>
    </row>
    <row r="55" spans="3:21" ht="16" customHeight="1" x14ac:dyDescent="0.35">
      <c r="C55" s="635" t="s">
        <v>595</v>
      </c>
      <c r="D55" s="635"/>
      <c r="E55" s="635"/>
      <c r="F55" s="32">
        <v>0</v>
      </c>
      <c r="G55" s="32">
        <v>3</v>
      </c>
      <c r="H55" s="32">
        <v>1</v>
      </c>
      <c r="I55" s="71">
        <v>4</v>
      </c>
      <c r="J55" s="31">
        <v>0</v>
      </c>
      <c r="K55" s="31">
        <v>0.75</v>
      </c>
      <c r="L55" s="31">
        <v>0.25</v>
      </c>
      <c r="M55" s="63"/>
      <c r="N55" s="24"/>
      <c r="O55" s="24"/>
      <c r="P55" s="24"/>
      <c r="Q55" s="24"/>
      <c r="R55" s="24"/>
      <c r="S55" s="24"/>
      <c r="T55" s="24"/>
      <c r="U55" s="24"/>
    </row>
    <row r="56" spans="3:21" ht="16" customHeight="1" x14ac:dyDescent="0.35">
      <c r="C56" s="635" t="s">
        <v>364</v>
      </c>
      <c r="D56" s="635"/>
      <c r="E56" s="635"/>
      <c r="F56" s="32">
        <v>0</v>
      </c>
      <c r="G56" s="32">
        <v>11</v>
      </c>
      <c r="H56" s="32">
        <v>2</v>
      </c>
      <c r="I56" s="71">
        <v>13</v>
      </c>
      <c r="J56" s="31">
        <v>0</v>
      </c>
      <c r="K56" s="31">
        <v>0.84615384615384615</v>
      </c>
      <c r="L56" s="31">
        <v>0.15384615384615385</v>
      </c>
      <c r="M56" s="63"/>
      <c r="N56" s="24"/>
      <c r="O56" s="24"/>
      <c r="P56" s="24"/>
      <c r="Q56" s="24"/>
      <c r="R56" s="24"/>
      <c r="S56" s="24"/>
      <c r="T56" s="24"/>
      <c r="U56" s="24"/>
    </row>
    <row r="57" spans="3:21" ht="16" customHeight="1" x14ac:dyDescent="0.35">
      <c r="C57" s="635" t="s">
        <v>365</v>
      </c>
      <c r="D57" s="635"/>
      <c r="E57" s="635"/>
      <c r="F57" s="32">
        <v>0</v>
      </c>
      <c r="G57" s="32">
        <v>19</v>
      </c>
      <c r="H57" s="32">
        <v>5</v>
      </c>
      <c r="I57" s="71">
        <v>24</v>
      </c>
      <c r="J57" s="31">
        <v>0</v>
      </c>
      <c r="K57" s="31">
        <v>0.79166666666666663</v>
      </c>
      <c r="L57" s="31">
        <v>0.20833333333333334</v>
      </c>
      <c r="M57" s="63"/>
      <c r="N57" s="24"/>
      <c r="O57" s="24"/>
      <c r="P57" s="24"/>
      <c r="Q57" s="24"/>
      <c r="R57" s="24"/>
      <c r="S57" s="24"/>
      <c r="T57" s="24"/>
      <c r="U57" s="24"/>
    </row>
    <row r="58" spans="3:21" ht="16" customHeight="1" x14ac:dyDescent="0.35">
      <c r="C58" s="635" t="s">
        <v>367</v>
      </c>
      <c r="D58" s="635"/>
      <c r="E58" s="635"/>
      <c r="F58" s="32">
        <v>24</v>
      </c>
      <c r="G58" s="32">
        <v>60</v>
      </c>
      <c r="H58" s="32">
        <v>10</v>
      </c>
      <c r="I58" s="71">
        <v>94</v>
      </c>
      <c r="J58" s="31">
        <v>0.25531914893617019</v>
      </c>
      <c r="K58" s="31">
        <v>0.63829787234042556</v>
      </c>
      <c r="L58" s="31">
        <v>0.10638297872340426</v>
      </c>
      <c r="M58" s="63"/>
      <c r="N58" s="24"/>
      <c r="O58" s="24"/>
      <c r="P58" s="24"/>
      <c r="Q58" s="24"/>
      <c r="R58" s="24"/>
      <c r="S58" s="24"/>
      <c r="T58" s="24"/>
      <c r="U58" s="24"/>
    </row>
    <row r="59" spans="3:21" ht="16" customHeight="1" x14ac:dyDescent="0.35">
      <c r="C59" s="635" t="s">
        <v>596</v>
      </c>
      <c r="D59" s="635"/>
      <c r="E59" s="635"/>
      <c r="F59" s="32">
        <v>33</v>
      </c>
      <c r="G59" s="32">
        <v>107</v>
      </c>
      <c r="H59" s="32">
        <v>37</v>
      </c>
      <c r="I59" s="71">
        <v>177</v>
      </c>
      <c r="J59" s="31">
        <v>0.1864406779661017</v>
      </c>
      <c r="K59" s="31">
        <v>0.60451977401129942</v>
      </c>
      <c r="L59" s="31">
        <v>0.20903954802259886</v>
      </c>
      <c r="M59" s="63"/>
      <c r="N59" s="24"/>
      <c r="O59" s="24"/>
      <c r="P59" s="24"/>
      <c r="Q59" s="24"/>
      <c r="R59" s="24"/>
      <c r="S59" s="24"/>
      <c r="T59" s="24"/>
      <c r="U59" s="24"/>
    </row>
    <row r="60" spans="3:21" ht="16" customHeight="1" x14ac:dyDescent="0.35">
      <c r="C60" s="635" t="s">
        <v>366</v>
      </c>
      <c r="D60" s="635"/>
      <c r="E60" s="635"/>
      <c r="F60" s="32">
        <v>2</v>
      </c>
      <c r="G60" s="32">
        <v>5</v>
      </c>
      <c r="H60" s="32">
        <v>1</v>
      </c>
      <c r="I60" s="71">
        <v>8</v>
      </c>
      <c r="J60" s="31">
        <v>0.25</v>
      </c>
      <c r="K60" s="31">
        <v>0.625</v>
      </c>
      <c r="L60" s="31">
        <v>0.125</v>
      </c>
      <c r="M60" s="63"/>
      <c r="N60" s="24"/>
      <c r="O60" s="24"/>
      <c r="P60" s="24"/>
      <c r="Q60" s="24"/>
      <c r="R60" s="24"/>
      <c r="S60" s="24"/>
      <c r="T60" s="24"/>
      <c r="U60" s="24"/>
    </row>
    <row r="61" spans="3:21" ht="16" customHeight="1" x14ac:dyDescent="0.35">
      <c r="C61" s="644" t="s">
        <v>253</v>
      </c>
      <c r="D61" s="644"/>
      <c r="E61" s="644"/>
      <c r="F61" s="68">
        <v>59</v>
      </c>
      <c r="G61" s="68">
        <v>206</v>
      </c>
      <c r="H61" s="68">
        <v>56</v>
      </c>
      <c r="I61" s="68">
        <v>321</v>
      </c>
      <c r="J61" s="69">
        <v>0.18</v>
      </c>
      <c r="K61" s="69">
        <v>0.64</v>
      </c>
      <c r="L61" s="69">
        <v>0.17</v>
      </c>
      <c r="M61" s="64"/>
      <c r="N61" s="24"/>
      <c r="O61" s="24"/>
      <c r="P61" s="24"/>
      <c r="Q61" s="24"/>
      <c r="R61" s="24"/>
      <c r="S61" s="24"/>
      <c r="T61" s="24"/>
      <c r="U61" s="24"/>
    </row>
    <row r="62" spans="3:21" ht="16" customHeight="1" x14ac:dyDescent="0.35">
      <c r="C62" s="24"/>
      <c r="D62" s="24"/>
      <c r="E62" s="24"/>
      <c r="F62" s="24"/>
      <c r="G62" s="24"/>
      <c r="H62" s="24"/>
      <c r="I62" s="24"/>
      <c r="J62" s="24"/>
      <c r="K62" s="24"/>
      <c r="L62" s="24"/>
      <c r="M62" s="24"/>
      <c r="N62" s="24"/>
      <c r="O62" s="24"/>
      <c r="P62" s="24"/>
      <c r="Q62" s="24"/>
      <c r="R62" s="24"/>
      <c r="S62" s="24"/>
      <c r="T62" s="24"/>
      <c r="U62" s="24"/>
    </row>
    <row r="63" spans="3:21" ht="16" customHeight="1" x14ac:dyDescent="0.35">
      <c r="C63" s="710"/>
      <c r="D63" s="710"/>
      <c r="E63" s="714"/>
      <c r="F63" s="713" t="s">
        <v>606</v>
      </c>
      <c r="G63" s="713"/>
      <c r="H63" s="713"/>
      <c r="I63" s="713"/>
      <c r="J63" s="579" t="s">
        <v>607</v>
      </c>
      <c r="K63" s="580"/>
      <c r="L63" s="712"/>
      <c r="M63" s="24"/>
      <c r="N63" s="24"/>
      <c r="O63" s="24"/>
      <c r="P63" s="24"/>
      <c r="Q63" s="24"/>
      <c r="R63" s="24"/>
      <c r="S63" s="24"/>
      <c r="T63" s="24"/>
      <c r="U63" s="24"/>
    </row>
    <row r="64" spans="3:21" ht="16" customHeight="1" x14ac:dyDescent="0.35">
      <c r="C64" s="710"/>
      <c r="D64" s="710"/>
      <c r="E64" s="714"/>
      <c r="F64" s="65" t="s">
        <v>601</v>
      </c>
      <c r="G64" s="65" t="s">
        <v>602</v>
      </c>
      <c r="H64" s="65" t="s">
        <v>603</v>
      </c>
      <c r="I64" s="65" t="s">
        <v>253</v>
      </c>
      <c r="J64" s="65" t="s">
        <v>601</v>
      </c>
      <c r="K64" s="65" t="s">
        <v>602</v>
      </c>
      <c r="L64" s="65" t="s">
        <v>603</v>
      </c>
      <c r="M64" s="24"/>
      <c r="N64" s="24"/>
      <c r="O64" s="24"/>
      <c r="P64" s="24"/>
      <c r="Q64" s="24"/>
      <c r="R64" s="24"/>
      <c r="S64" s="24"/>
      <c r="T64" s="24"/>
      <c r="U64" s="24"/>
    </row>
    <row r="65" spans="3:21" ht="16" customHeight="1" x14ac:dyDescent="0.35">
      <c r="C65" s="711" t="s">
        <v>362</v>
      </c>
      <c r="D65" s="711"/>
      <c r="E65" s="711"/>
      <c r="F65" s="32">
        <v>0</v>
      </c>
      <c r="G65" s="32">
        <v>1</v>
      </c>
      <c r="H65" s="32">
        <v>0</v>
      </c>
      <c r="I65" s="70">
        <f>SUM(F65:H65)</f>
        <v>1</v>
      </c>
      <c r="J65" s="67">
        <f>F65/I65</f>
        <v>0</v>
      </c>
      <c r="K65" s="67">
        <f>G65/I65</f>
        <v>1</v>
      </c>
      <c r="L65" s="67">
        <f>H65/I65</f>
        <v>0</v>
      </c>
      <c r="M65" s="24"/>
      <c r="N65" s="24"/>
      <c r="O65" s="24"/>
      <c r="P65" s="24"/>
      <c r="Q65" s="24"/>
      <c r="R65" s="24"/>
      <c r="S65" s="24"/>
      <c r="T65" s="24"/>
      <c r="U65" s="24"/>
    </row>
    <row r="66" spans="3:21" ht="16" customHeight="1" x14ac:dyDescent="0.35">
      <c r="C66" s="635" t="s">
        <v>595</v>
      </c>
      <c r="D66" s="635"/>
      <c r="E66" s="635"/>
      <c r="F66" s="32">
        <v>0</v>
      </c>
      <c r="G66" s="32">
        <v>1</v>
      </c>
      <c r="H66" s="32">
        <v>0</v>
      </c>
      <c r="I66" s="70">
        <f t="shared" ref="I66:I71" si="3">SUM(F66:H66)</f>
        <v>1</v>
      </c>
      <c r="J66" s="67">
        <f t="shared" ref="J66:J71" si="4">F66/I66</f>
        <v>0</v>
      </c>
      <c r="K66" s="67">
        <f t="shared" ref="K66:K72" si="5">G66/I66</f>
        <v>1</v>
      </c>
      <c r="L66" s="67">
        <f t="shared" ref="L66:L71" si="6">H66/I66</f>
        <v>0</v>
      </c>
      <c r="M66" s="24"/>
      <c r="N66" s="24"/>
      <c r="O66" s="24"/>
      <c r="P66" s="24"/>
      <c r="Q66" s="24"/>
      <c r="R66" s="24"/>
      <c r="S66" s="24"/>
      <c r="T66" s="24"/>
      <c r="U66" s="24"/>
    </row>
    <row r="67" spans="3:21" ht="16" customHeight="1" x14ac:dyDescent="0.35">
      <c r="C67" s="635" t="s">
        <v>364</v>
      </c>
      <c r="D67" s="635"/>
      <c r="E67" s="635"/>
      <c r="F67" s="32">
        <v>0</v>
      </c>
      <c r="G67" s="32">
        <v>7</v>
      </c>
      <c r="H67" s="32">
        <v>4</v>
      </c>
      <c r="I67" s="70">
        <f t="shared" si="3"/>
        <v>11</v>
      </c>
      <c r="J67" s="67">
        <f t="shared" si="4"/>
        <v>0</v>
      </c>
      <c r="K67" s="67">
        <f t="shared" si="5"/>
        <v>0.63636363636363635</v>
      </c>
      <c r="L67" s="67">
        <f t="shared" si="6"/>
        <v>0.36363636363636365</v>
      </c>
      <c r="M67" s="24"/>
      <c r="N67" s="24"/>
      <c r="O67" s="24"/>
      <c r="P67" s="24"/>
      <c r="Q67" s="24"/>
      <c r="R67" s="24"/>
      <c r="S67" s="24"/>
      <c r="T67" s="24"/>
      <c r="U67" s="24"/>
    </row>
    <row r="68" spans="3:21" ht="16" customHeight="1" x14ac:dyDescent="0.35">
      <c r="C68" s="635" t="s">
        <v>365</v>
      </c>
      <c r="D68" s="635"/>
      <c r="E68" s="635"/>
      <c r="F68" s="32">
        <v>2</v>
      </c>
      <c r="G68" s="32">
        <v>16</v>
      </c>
      <c r="H68" s="32">
        <v>5</v>
      </c>
      <c r="I68" s="70">
        <f t="shared" si="3"/>
        <v>23</v>
      </c>
      <c r="J68" s="67">
        <f t="shared" si="4"/>
        <v>8.6956521739130432E-2</v>
      </c>
      <c r="K68" s="67">
        <f t="shared" si="5"/>
        <v>0.69565217391304346</v>
      </c>
      <c r="L68" s="67">
        <f t="shared" si="6"/>
        <v>0.21739130434782608</v>
      </c>
      <c r="M68" s="24"/>
      <c r="N68" s="24"/>
      <c r="O68" s="24"/>
      <c r="P68" s="24"/>
      <c r="Q68" s="24"/>
      <c r="R68" s="24"/>
      <c r="S68" s="24"/>
      <c r="T68" s="24"/>
      <c r="U68" s="24"/>
    </row>
    <row r="69" spans="3:21" ht="16" customHeight="1" x14ac:dyDescent="0.35">
      <c r="C69" s="635" t="s">
        <v>367</v>
      </c>
      <c r="D69" s="635"/>
      <c r="E69" s="635"/>
      <c r="F69" s="32">
        <v>23</v>
      </c>
      <c r="G69" s="32">
        <v>62</v>
      </c>
      <c r="H69" s="32">
        <v>10</v>
      </c>
      <c r="I69" s="70">
        <f t="shared" si="3"/>
        <v>95</v>
      </c>
      <c r="J69" s="67">
        <f t="shared" si="4"/>
        <v>0.24210526315789474</v>
      </c>
      <c r="K69" s="67">
        <f t="shared" si="5"/>
        <v>0.65263157894736845</v>
      </c>
      <c r="L69" s="67">
        <f t="shared" si="6"/>
        <v>0.10526315789473684</v>
      </c>
      <c r="M69" s="24"/>
      <c r="N69" s="24"/>
      <c r="O69" s="24"/>
      <c r="P69" s="24"/>
      <c r="Q69" s="24"/>
      <c r="R69" s="24"/>
      <c r="S69" s="24"/>
      <c r="T69" s="24"/>
      <c r="U69" s="24"/>
    </row>
    <row r="70" spans="3:21" ht="16" customHeight="1" x14ac:dyDescent="0.35">
      <c r="C70" s="635" t="s">
        <v>596</v>
      </c>
      <c r="D70" s="635"/>
      <c r="E70" s="635"/>
      <c r="F70" s="32">
        <v>44</v>
      </c>
      <c r="G70" s="32">
        <v>103</v>
      </c>
      <c r="H70" s="32">
        <v>38</v>
      </c>
      <c r="I70" s="70">
        <f t="shared" si="3"/>
        <v>185</v>
      </c>
      <c r="J70" s="67">
        <f t="shared" si="4"/>
        <v>0.23783783783783785</v>
      </c>
      <c r="K70" s="67">
        <f t="shared" si="5"/>
        <v>0.55675675675675673</v>
      </c>
      <c r="L70" s="67">
        <f t="shared" si="6"/>
        <v>0.20540540540540542</v>
      </c>
      <c r="M70" s="24"/>
      <c r="N70" s="24"/>
      <c r="O70" s="24"/>
      <c r="P70" s="24"/>
      <c r="Q70" s="24"/>
      <c r="R70" s="24"/>
      <c r="S70" s="24"/>
      <c r="T70" s="24"/>
      <c r="U70" s="24"/>
    </row>
    <row r="71" spans="3:21" ht="16" customHeight="1" x14ac:dyDescent="0.35">
      <c r="C71" s="635" t="s">
        <v>366</v>
      </c>
      <c r="D71" s="635"/>
      <c r="E71" s="635"/>
      <c r="F71" s="32">
        <v>0</v>
      </c>
      <c r="G71" s="32">
        <v>5</v>
      </c>
      <c r="H71" s="32">
        <v>1</v>
      </c>
      <c r="I71" s="70">
        <f t="shared" si="3"/>
        <v>6</v>
      </c>
      <c r="J71" s="67">
        <f t="shared" si="4"/>
        <v>0</v>
      </c>
      <c r="K71" s="67">
        <f t="shared" si="5"/>
        <v>0.83333333333333337</v>
      </c>
      <c r="L71" s="67">
        <f t="shared" si="6"/>
        <v>0.16666666666666666</v>
      </c>
      <c r="M71" s="24"/>
      <c r="N71" s="24"/>
      <c r="O71" s="24"/>
      <c r="P71" s="24"/>
      <c r="Q71" s="24"/>
      <c r="R71" s="24"/>
      <c r="S71" s="24"/>
      <c r="T71" s="24"/>
      <c r="U71" s="24"/>
    </row>
    <row r="72" spans="3:21" ht="16" customHeight="1" x14ac:dyDescent="0.35">
      <c r="C72" s="644" t="s">
        <v>253</v>
      </c>
      <c r="D72" s="644"/>
      <c r="E72" s="644"/>
      <c r="F72" s="68">
        <f>SUM(F65:F71)</f>
        <v>69</v>
      </c>
      <c r="G72" s="68">
        <f t="shared" ref="G72:H72" si="7">SUM(G65:G71)</f>
        <v>195</v>
      </c>
      <c r="H72" s="68">
        <f t="shared" si="7"/>
        <v>58</v>
      </c>
      <c r="I72" s="68">
        <f>SUM(I65:I71)</f>
        <v>322</v>
      </c>
      <c r="J72" s="69">
        <f>F72/I72</f>
        <v>0.21428571428571427</v>
      </c>
      <c r="K72" s="69">
        <f t="shared" si="5"/>
        <v>0.60559006211180122</v>
      </c>
      <c r="L72" s="69">
        <f>H72/I72</f>
        <v>0.18012422360248448</v>
      </c>
      <c r="M72" s="24"/>
      <c r="N72" s="24"/>
      <c r="O72" s="24"/>
      <c r="P72" s="24"/>
      <c r="Q72" s="24"/>
      <c r="R72" s="24"/>
      <c r="S72" s="24"/>
      <c r="T72" s="24"/>
      <c r="U72" s="24"/>
    </row>
    <row r="73" spans="3:21" ht="16" customHeight="1" x14ac:dyDescent="0.35">
      <c r="C73" s="24"/>
      <c r="D73" s="24"/>
      <c r="E73" s="24"/>
      <c r="F73" s="24"/>
      <c r="G73" s="24"/>
      <c r="H73" s="24"/>
      <c r="I73" s="24"/>
      <c r="J73" s="24"/>
      <c r="K73" s="24"/>
      <c r="L73" s="24"/>
      <c r="M73" s="24"/>
      <c r="N73" s="24"/>
      <c r="O73" s="24"/>
      <c r="P73" s="24"/>
      <c r="Q73" s="24"/>
      <c r="R73" s="24"/>
      <c r="S73" s="24"/>
      <c r="T73" s="24"/>
      <c r="U73" s="24"/>
    </row>
    <row r="74" spans="3:21" ht="16" customHeight="1" x14ac:dyDescent="0.35">
      <c r="C74" s="646" t="s">
        <v>608</v>
      </c>
      <c r="D74" s="646"/>
      <c r="E74" s="646"/>
      <c r="F74" s="646"/>
      <c r="G74" s="646"/>
      <c r="H74" s="646"/>
      <c r="I74" s="646"/>
      <c r="J74" s="646"/>
      <c r="K74" s="646"/>
      <c r="L74" s="646"/>
      <c r="M74" s="646"/>
      <c r="N74" s="646"/>
      <c r="O74" s="646"/>
      <c r="P74" s="646"/>
      <c r="Q74" s="646"/>
      <c r="R74" s="646"/>
      <c r="S74" s="646"/>
      <c r="T74" s="179"/>
      <c r="U74" s="179"/>
    </row>
    <row r="75" spans="3:21" ht="16" customHeight="1" x14ac:dyDescent="0.35">
      <c r="C75" s="646"/>
      <c r="D75" s="646"/>
      <c r="E75" s="646"/>
      <c r="F75" s="646"/>
      <c r="G75" s="646"/>
      <c r="H75" s="646"/>
      <c r="I75" s="646"/>
      <c r="J75" s="646"/>
      <c r="K75" s="646"/>
      <c r="L75" s="646"/>
      <c r="M75" s="646"/>
      <c r="N75" s="646"/>
      <c r="O75" s="646"/>
      <c r="P75" s="646"/>
      <c r="Q75" s="646"/>
      <c r="R75" s="646"/>
      <c r="S75" s="646"/>
      <c r="T75" s="179"/>
      <c r="U75" s="179"/>
    </row>
    <row r="76" spans="3:21" ht="16" customHeight="1" x14ac:dyDescent="0.35">
      <c r="C76" s="646"/>
      <c r="D76" s="646"/>
      <c r="E76" s="646"/>
      <c r="F76" s="646"/>
      <c r="G76" s="646"/>
      <c r="H76" s="646"/>
      <c r="I76" s="646"/>
      <c r="J76" s="646"/>
      <c r="K76" s="646"/>
      <c r="L76" s="646"/>
      <c r="M76" s="646"/>
      <c r="N76" s="646"/>
      <c r="O76" s="646"/>
      <c r="P76" s="646"/>
      <c r="Q76" s="646"/>
      <c r="R76" s="646"/>
      <c r="S76" s="646"/>
      <c r="T76" s="179"/>
      <c r="U76" s="179"/>
    </row>
    <row r="77" spans="3:21" ht="16" customHeight="1" x14ac:dyDescent="0.35">
      <c r="C77" s="646"/>
      <c r="D77" s="646"/>
      <c r="E77" s="646"/>
      <c r="F77" s="646"/>
      <c r="G77" s="646"/>
      <c r="H77" s="646"/>
      <c r="I77" s="646"/>
      <c r="J77" s="646"/>
      <c r="K77" s="646"/>
      <c r="L77" s="646"/>
      <c r="M77" s="646"/>
      <c r="N77" s="646"/>
      <c r="O77" s="646"/>
      <c r="P77" s="646"/>
      <c r="Q77" s="646"/>
      <c r="R77" s="646"/>
      <c r="S77" s="646"/>
      <c r="T77" s="179"/>
      <c r="U77" s="179"/>
    </row>
    <row r="78" spans="3:21" ht="16" customHeight="1" x14ac:dyDescent="0.35">
      <c r="C78" s="646"/>
      <c r="D78" s="646"/>
      <c r="E78" s="646"/>
      <c r="F78" s="646"/>
      <c r="G78" s="646"/>
      <c r="H78" s="646"/>
      <c r="I78" s="646"/>
      <c r="J78" s="646"/>
      <c r="K78" s="646"/>
      <c r="L78" s="646"/>
      <c r="M78" s="646"/>
      <c r="N78" s="646"/>
      <c r="O78" s="646"/>
      <c r="P78" s="646"/>
      <c r="Q78" s="646"/>
      <c r="R78" s="646"/>
      <c r="S78" s="646"/>
      <c r="T78" s="179"/>
      <c r="U78" s="179"/>
    </row>
    <row r="79" spans="3:21" ht="16" customHeight="1" x14ac:dyDescent="0.35">
      <c r="C79" s="646"/>
      <c r="D79" s="646"/>
      <c r="E79" s="646"/>
      <c r="F79" s="646"/>
      <c r="G79" s="646"/>
      <c r="H79" s="646"/>
      <c r="I79" s="646"/>
      <c r="J79" s="646"/>
      <c r="K79" s="646"/>
      <c r="L79" s="646"/>
      <c r="M79" s="646"/>
      <c r="N79" s="646"/>
      <c r="O79" s="646"/>
      <c r="P79" s="646"/>
      <c r="Q79" s="646"/>
      <c r="R79" s="646"/>
      <c r="S79" s="646"/>
      <c r="T79" s="179"/>
      <c r="U79" s="179"/>
    </row>
    <row r="80" spans="3:21" ht="16" customHeight="1" x14ac:dyDescent="0.35">
      <c r="C80" s="646"/>
      <c r="D80" s="646"/>
      <c r="E80" s="646"/>
      <c r="F80" s="646"/>
      <c r="G80" s="646"/>
      <c r="H80" s="646"/>
      <c r="I80" s="646"/>
      <c r="J80" s="646"/>
      <c r="K80" s="646"/>
      <c r="L80" s="646"/>
      <c r="M80" s="646"/>
      <c r="N80" s="646"/>
      <c r="O80" s="646"/>
      <c r="P80" s="646"/>
      <c r="Q80" s="646"/>
      <c r="R80" s="646"/>
      <c r="S80" s="646"/>
      <c r="T80" s="179"/>
      <c r="U80" s="179"/>
    </row>
    <row r="81" spans="3:21" ht="16" customHeight="1" x14ac:dyDescent="0.35">
      <c r="C81" s="646"/>
      <c r="D81" s="646"/>
      <c r="E81" s="646"/>
      <c r="F81" s="646"/>
      <c r="G81" s="646"/>
      <c r="H81" s="646"/>
      <c r="I81" s="646"/>
      <c r="J81" s="646"/>
      <c r="K81" s="646"/>
      <c r="L81" s="646"/>
      <c r="M81" s="646"/>
      <c r="N81" s="646"/>
      <c r="O81" s="646"/>
      <c r="P81" s="646"/>
      <c r="Q81" s="646"/>
      <c r="R81" s="646"/>
      <c r="S81" s="646"/>
      <c r="T81" s="179"/>
      <c r="U81" s="179"/>
    </row>
    <row r="82" spans="3:21" ht="16" customHeight="1" x14ac:dyDescent="0.35">
      <c r="C82" s="24"/>
      <c r="D82" s="24"/>
      <c r="E82" s="24"/>
      <c r="F82" s="24"/>
      <c r="G82" s="24"/>
      <c r="H82" s="24"/>
      <c r="I82" s="24"/>
      <c r="J82" s="24"/>
      <c r="K82" s="24"/>
      <c r="L82" s="24"/>
      <c r="M82" s="24"/>
      <c r="N82" s="24"/>
      <c r="O82" s="24"/>
      <c r="P82" s="24"/>
      <c r="Q82" s="24"/>
      <c r="R82" s="24"/>
      <c r="S82" s="24"/>
      <c r="T82" s="24"/>
      <c r="U82" s="24"/>
    </row>
    <row r="83" spans="3:21" ht="16" customHeight="1" x14ac:dyDescent="0.35">
      <c r="C83" s="24"/>
      <c r="D83" s="24"/>
      <c r="E83" s="24"/>
      <c r="F83" s="24"/>
      <c r="G83" s="24"/>
      <c r="H83" s="24"/>
      <c r="I83" s="24"/>
      <c r="J83" s="24"/>
      <c r="K83" s="24"/>
      <c r="L83" s="24"/>
      <c r="M83" s="24"/>
      <c r="N83" s="24"/>
      <c r="O83" s="24"/>
      <c r="P83" s="24"/>
      <c r="Q83" s="24"/>
      <c r="R83" s="24"/>
      <c r="S83" s="24"/>
      <c r="T83" s="24"/>
      <c r="U83" s="24"/>
    </row>
    <row r="84" spans="3:21" ht="16" customHeight="1" x14ac:dyDescent="0.35">
      <c r="C84" s="24"/>
      <c r="D84" s="24"/>
      <c r="E84" s="24"/>
      <c r="F84" s="24"/>
      <c r="G84" s="24"/>
      <c r="H84" s="24"/>
      <c r="I84" s="24"/>
      <c r="J84" s="24"/>
      <c r="K84" s="24"/>
      <c r="L84" s="24"/>
      <c r="M84" s="24"/>
      <c r="N84" s="24"/>
      <c r="O84" s="24"/>
      <c r="P84" s="24"/>
      <c r="Q84" s="24"/>
      <c r="R84" s="24"/>
      <c r="S84" s="24"/>
      <c r="T84" s="24"/>
      <c r="U84" s="24"/>
    </row>
    <row r="85" spans="3:21" ht="16" customHeight="1" x14ac:dyDescent="0.35">
      <c r="C85" s="24"/>
      <c r="D85" s="24"/>
      <c r="E85" s="24"/>
      <c r="F85" s="24"/>
      <c r="G85" s="24"/>
      <c r="H85" s="24"/>
      <c r="I85" s="24"/>
      <c r="J85" s="24"/>
      <c r="K85" s="24"/>
      <c r="L85" s="24"/>
      <c r="M85" s="24"/>
      <c r="N85" s="24"/>
      <c r="O85" s="24"/>
      <c r="P85" s="24"/>
      <c r="Q85" s="24"/>
      <c r="R85" s="24"/>
      <c r="S85" s="24"/>
      <c r="T85" s="24"/>
      <c r="U85" s="24"/>
    </row>
  </sheetData>
  <sheetProtection algorithmName="SHA-512" hashValue="aecp35aKAQGg4clFaN8zsvVxztOeNlCwvHHDGbiUNuIZOtCCmCKxWrml6Yq/tZgNXRIbki3oMB0vVih5BCLDEA==" saltValue="TzbuyU+AO5qXotpx8Sj7xA==" spinCount="100000" sheet="1" objects="1" scenarios="1" selectLockedCells="1" selectUnlockedCells="1"/>
  <customSheetViews>
    <customSheetView guid="{8D88DD34-EDCF-2545-92E6-3B4294438499}" scale="80" showGridLines="0" topLeftCell="C35">
      <selection activeCell="G72" sqref="G72"/>
      <pageMargins left="0" right="0" top="0" bottom="0" header="0" footer="0"/>
    </customSheetView>
  </customSheetViews>
  <mergeCells count="63">
    <mergeCell ref="P27:T27"/>
    <mergeCell ref="C40:G40"/>
    <mergeCell ref="C32:E32"/>
    <mergeCell ref="C63:E64"/>
    <mergeCell ref="F63:I63"/>
    <mergeCell ref="J63:L63"/>
    <mergeCell ref="C30:E30"/>
    <mergeCell ref="C31:E31"/>
    <mergeCell ref="F27:J27"/>
    <mergeCell ref="K27:O27"/>
    <mergeCell ref="C35:E35"/>
    <mergeCell ref="C48:E48"/>
    <mergeCell ref="C41:E42"/>
    <mergeCell ref="F41:I41"/>
    <mergeCell ref="C43:E43"/>
    <mergeCell ref="C46:E46"/>
    <mergeCell ref="C65:E65"/>
    <mergeCell ref="C66:E66"/>
    <mergeCell ref="C72:E72"/>
    <mergeCell ref="C67:E67"/>
    <mergeCell ref="C68:E68"/>
    <mergeCell ref="C69:E69"/>
    <mergeCell ref="C70:E70"/>
    <mergeCell ref="C71:E71"/>
    <mergeCell ref="C7:K8"/>
    <mergeCell ref="C9:P10"/>
    <mergeCell ref="C15:G15"/>
    <mergeCell ref="C16:G17"/>
    <mergeCell ref="K16:M16"/>
    <mergeCell ref="C12:Q13"/>
    <mergeCell ref="H16:J16"/>
    <mergeCell ref="C23:G23"/>
    <mergeCell ref="C24:G24"/>
    <mergeCell ref="C26:H26"/>
    <mergeCell ref="C18:G18"/>
    <mergeCell ref="C19:G19"/>
    <mergeCell ref="C20:G20"/>
    <mergeCell ref="C21:G21"/>
    <mergeCell ref="C22:G22"/>
    <mergeCell ref="C47:E47"/>
    <mergeCell ref="C54:E54"/>
    <mergeCell ref="C33:E33"/>
    <mergeCell ref="C34:E34"/>
    <mergeCell ref="C36:E36"/>
    <mergeCell ref="C44:E44"/>
    <mergeCell ref="C52:E53"/>
    <mergeCell ref="C37:T38"/>
    <mergeCell ref="C74:S81"/>
    <mergeCell ref="C27:E28"/>
    <mergeCell ref="C29:E29"/>
    <mergeCell ref="C61:E61"/>
    <mergeCell ref="J41:L41"/>
    <mergeCell ref="J52:L52"/>
    <mergeCell ref="C55:E55"/>
    <mergeCell ref="C56:E56"/>
    <mergeCell ref="C57:E57"/>
    <mergeCell ref="C58:E58"/>
    <mergeCell ref="C59:E59"/>
    <mergeCell ref="C60:E60"/>
    <mergeCell ref="C49:E49"/>
    <mergeCell ref="C50:E50"/>
    <mergeCell ref="F52:I52"/>
    <mergeCell ref="C45:E45"/>
  </mergeCells>
  <pageMargins left="0.7" right="0.7" top="0.75" bottom="0.75" header="0.3" footer="0.3"/>
  <pageSetup paperSize="9" orientation="portrait" horizontalDpi="0" verticalDpi="0"/>
  <ignoredErrors>
    <ignoredError sqref="J19:J20" numberStoredAsText="1"/>
    <ignoredError sqref="R29:R35" formulaRange="1"/>
  </ignoredErrors>
  <drawing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385DDD-D47A-0445-AB0B-1514405D688A}">
  <sheetPr codeName="Planilha37"/>
  <dimension ref="A1:AI75"/>
  <sheetViews>
    <sheetView showGridLines="0" showRowColHeaders="0" zoomScaleNormal="100" workbookViewId="0">
      <selection activeCell="I20" sqref="I20"/>
      <extLst>
        <ext xmlns:xlsdti="http://schemas.microsoft.com/office/spreadsheetml/2023/showDataTypeIcons" uri="{77bfe23e-c014-4d31-8a63-9c772dbf06b6}">
          <xlsdti:showDataTypeIcons visible="0"/>
        </ext>
      </extLst>
    </sheetView>
  </sheetViews>
  <sheetFormatPr defaultColWidth="10.83203125" defaultRowHeight="15.5" x14ac:dyDescent="0.35"/>
  <cols>
    <col min="1" max="2" width="10.83203125" style="8"/>
    <col min="3" max="18" width="10.83203125" style="9"/>
    <col min="19" max="35" width="10.83203125" style="8"/>
    <col min="36" max="16384" width="10.83203125" style="9"/>
  </cols>
  <sheetData>
    <row r="1" spans="3:18" x14ac:dyDescent="0.35">
      <c r="C1" s="8"/>
      <c r="D1" s="8"/>
      <c r="E1" s="8"/>
      <c r="F1" s="8"/>
      <c r="G1" s="8"/>
      <c r="H1" s="8"/>
      <c r="I1" s="8"/>
      <c r="J1" s="8"/>
      <c r="K1" s="8"/>
      <c r="L1" s="8"/>
      <c r="M1" s="8"/>
      <c r="N1" s="8"/>
      <c r="O1" s="8"/>
      <c r="P1" s="8"/>
      <c r="Q1" s="8"/>
      <c r="R1" s="8"/>
    </row>
    <row r="2" spans="3:18" x14ac:dyDescent="0.35">
      <c r="C2" s="8"/>
      <c r="D2" s="8"/>
      <c r="E2" s="8"/>
      <c r="F2" s="8"/>
      <c r="G2" s="8"/>
      <c r="H2" s="8"/>
      <c r="I2" s="8"/>
      <c r="J2" s="8"/>
      <c r="K2" s="8"/>
      <c r="L2" s="8"/>
      <c r="M2" s="8"/>
      <c r="N2" s="8"/>
      <c r="O2" s="8"/>
      <c r="P2" s="8"/>
      <c r="Q2" s="8"/>
      <c r="R2" s="8"/>
    </row>
    <row r="3" spans="3:18" x14ac:dyDescent="0.35">
      <c r="C3" s="8"/>
      <c r="D3" s="8"/>
      <c r="E3" s="8"/>
      <c r="F3" s="8"/>
      <c r="G3" s="8"/>
      <c r="H3" s="8"/>
      <c r="I3" s="8"/>
      <c r="J3" s="8"/>
      <c r="K3" s="8"/>
      <c r="L3" s="8"/>
      <c r="M3" s="8"/>
      <c r="N3" s="8"/>
      <c r="O3" s="8"/>
      <c r="P3" s="8"/>
      <c r="Q3" s="8"/>
      <c r="R3" s="8"/>
    </row>
    <row r="4" spans="3:18" x14ac:dyDescent="0.35">
      <c r="C4" s="8"/>
      <c r="D4" s="8"/>
      <c r="E4" s="8"/>
      <c r="F4" s="8"/>
      <c r="G4" s="8"/>
      <c r="H4" s="8"/>
      <c r="I4" s="8"/>
      <c r="J4" s="8"/>
      <c r="K4" s="8"/>
      <c r="L4" s="8"/>
      <c r="M4" s="8"/>
      <c r="N4" s="8"/>
      <c r="O4" s="8"/>
      <c r="P4" s="8"/>
      <c r="Q4" s="8"/>
      <c r="R4" s="8"/>
    </row>
    <row r="5" spans="3:18" x14ac:dyDescent="0.35">
      <c r="C5" s="8"/>
      <c r="D5" s="8"/>
      <c r="E5" s="8"/>
      <c r="F5" s="8"/>
      <c r="G5" s="8"/>
      <c r="H5" s="8"/>
      <c r="I5" s="8"/>
      <c r="J5" s="8"/>
      <c r="K5" s="8"/>
      <c r="L5" s="8"/>
      <c r="M5" s="8"/>
      <c r="N5" s="8"/>
      <c r="O5" s="8"/>
      <c r="P5" s="8"/>
      <c r="Q5" s="8"/>
      <c r="R5" s="8"/>
    </row>
    <row r="6" spans="3:18" x14ac:dyDescent="0.35">
      <c r="C6" s="8"/>
      <c r="D6" s="8"/>
      <c r="E6" s="8"/>
      <c r="F6" s="8"/>
      <c r="G6" s="8"/>
      <c r="H6" s="8"/>
      <c r="I6" s="8"/>
      <c r="J6" s="8"/>
      <c r="K6" s="8"/>
      <c r="L6" s="8"/>
      <c r="M6" s="8"/>
      <c r="N6" s="8"/>
      <c r="O6" s="8"/>
      <c r="P6" s="8"/>
      <c r="Q6" s="8"/>
      <c r="R6" s="8"/>
    </row>
    <row r="7" spans="3:18" x14ac:dyDescent="0.35">
      <c r="C7" s="463" t="s">
        <v>609</v>
      </c>
      <c r="D7" s="463"/>
      <c r="E7" s="463"/>
      <c r="F7" s="463"/>
      <c r="G7" s="463"/>
      <c r="H7" s="463"/>
      <c r="I7" s="463"/>
      <c r="J7" s="463"/>
      <c r="K7" s="463"/>
      <c r="L7" s="7"/>
      <c r="M7" s="7"/>
      <c r="N7" s="7"/>
      <c r="O7" s="7"/>
      <c r="P7" s="7"/>
      <c r="Q7" s="7"/>
      <c r="R7" s="7"/>
    </row>
    <row r="8" spans="3:18" x14ac:dyDescent="0.35">
      <c r="C8" s="463"/>
      <c r="D8" s="463"/>
      <c r="E8" s="463"/>
      <c r="F8" s="463"/>
      <c r="G8" s="463"/>
      <c r="H8" s="463"/>
      <c r="I8" s="463"/>
      <c r="J8" s="463"/>
      <c r="K8" s="463"/>
      <c r="L8" s="7"/>
      <c r="M8" s="7"/>
      <c r="N8" s="7"/>
      <c r="O8" s="7"/>
      <c r="P8" s="7"/>
      <c r="Q8" s="7"/>
      <c r="R8" s="7"/>
    </row>
    <row r="9" spans="3:18" ht="16" customHeight="1" x14ac:dyDescent="0.35">
      <c r="C9" s="224" t="s">
        <v>170</v>
      </c>
      <c r="D9" s="224"/>
      <c r="E9" s="224"/>
      <c r="F9" s="224"/>
      <c r="G9" s="224"/>
      <c r="H9" s="224"/>
      <c r="I9" s="224"/>
      <c r="J9" s="224"/>
      <c r="K9" s="224"/>
      <c r="L9" s="224"/>
      <c r="M9" s="224"/>
      <c r="N9" s="224"/>
      <c r="O9" s="224"/>
      <c r="P9" s="224"/>
      <c r="Q9" s="7"/>
      <c r="R9" s="7"/>
    </row>
    <row r="10" spans="3:18" ht="16" customHeight="1" x14ac:dyDescent="0.35">
      <c r="C10" s="224"/>
      <c r="D10" s="224"/>
      <c r="E10" s="224"/>
      <c r="F10" s="224"/>
      <c r="G10" s="224"/>
      <c r="H10" s="224"/>
      <c r="I10" s="224"/>
      <c r="J10" s="224"/>
      <c r="K10" s="224"/>
      <c r="L10" s="224"/>
      <c r="M10" s="224"/>
      <c r="N10" s="224"/>
      <c r="O10" s="224"/>
      <c r="P10" s="224"/>
      <c r="Q10" s="7"/>
      <c r="R10" s="7"/>
    </row>
    <row r="11" spans="3:18" ht="16.5" x14ac:dyDescent="0.35">
      <c r="C11" s="12"/>
      <c r="D11" s="13"/>
      <c r="E11" s="13"/>
      <c r="F11" s="13"/>
      <c r="G11" s="14"/>
      <c r="H11" s="14"/>
      <c r="I11" s="14"/>
      <c r="J11" s="14"/>
      <c r="K11" s="14"/>
      <c r="L11" s="14"/>
      <c r="M11" s="14"/>
      <c r="N11" s="14"/>
      <c r="O11" s="14"/>
      <c r="P11" s="14"/>
      <c r="Q11" s="14"/>
      <c r="R11" s="15"/>
    </row>
    <row r="12" spans="3:18" ht="16" customHeight="1" x14ac:dyDescent="0.35">
      <c r="C12" s="542" t="s">
        <v>644</v>
      </c>
      <c r="D12" s="542"/>
      <c r="E12" s="542"/>
      <c r="F12" s="542"/>
      <c r="G12" s="542"/>
      <c r="H12" s="542"/>
      <c r="I12" s="542"/>
      <c r="J12" s="542"/>
      <c r="K12" s="542"/>
      <c r="L12" s="542"/>
      <c r="M12" s="542"/>
      <c r="N12" s="542"/>
      <c r="O12" s="542"/>
      <c r="P12" s="542"/>
      <c r="Q12" s="542"/>
      <c r="R12" s="542"/>
    </row>
    <row r="13" spans="3:18" ht="16" customHeight="1" x14ac:dyDescent="0.35">
      <c r="C13" s="542"/>
      <c r="D13" s="542"/>
      <c r="E13" s="542"/>
      <c r="F13" s="542"/>
      <c r="G13" s="542"/>
      <c r="H13" s="542"/>
      <c r="I13" s="542"/>
      <c r="J13" s="542"/>
      <c r="K13" s="542"/>
      <c r="L13" s="542"/>
      <c r="M13" s="542"/>
      <c r="N13" s="542"/>
      <c r="O13" s="542"/>
      <c r="P13" s="542"/>
      <c r="Q13" s="542"/>
      <c r="R13" s="542"/>
    </row>
    <row r="14" spans="3:18" ht="17.149999999999999" customHeight="1" x14ac:dyDescent="0.35">
      <c r="C14" s="542"/>
      <c r="D14" s="542"/>
      <c r="E14" s="542"/>
      <c r="F14" s="542"/>
      <c r="G14" s="542"/>
      <c r="H14" s="542"/>
      <c r="I14" s="542"/>
      <c r="J14" s="542"/>
      <c r="K14" s="542"/>
      <c r="L14" s="542"/>
      <c r="M14" s="542"/>
      <c r="N14" s="542"/>
      <c r="O14" s="542"/>
      <c r="P14" s="542"/>
      <c r="Q14" s="542"/>
      <c r="R14" s="542"/>
    </row>
    <row r="15" spans="3:18" ht="16" customHeight="1" x14ac:dyDescent="0.35">
      <c r="C15" s="81"/>
      <c r="D15" s="81"/>
      <c r="E15" s="81"/>
      <c r="F15" s="81"/>
      <c r="G15" s="81"/>
      <c r="H15" s="81"/>
      <c r="I15" s="81"/>
      <c r="J15" s="81"/>
      <c r="K15" s="81"/>
      <c r="L15" s="81"/>
      <c r="M15" s="81"/>
      <c r="N15" s="81"/>
      <c r="O15" s="81"/>
      <c r="P15" s="81"/>
      <c r="Q15" s="24"/>
      <c r="R15" s="24"/>
    </row>
    <row r="16" spans="3:18" x14ac:dyDescent="0.35">
      <c r="C16" s="4"/>
      <c r="D16" s="4"/>
      <c r="E16" s="4"/>
      <c r="F16" s="4"/>
      <c r="G16" s="4"/>
      <c r="H16" s="4"/>
      <c r="I16" s="4"/>
      <c r="J16" s="4"/>
      <c r="K16" s="4"/>
      <c r="L16" s="4"/>
    </row>
    <row r="17" spans="3:18" ht="16" customHeight="1" x14ac:dyDescent="0.4">
      <c r="C17" s="4"/>
      <c r="D17" s="729" t="s">
        <v>634</v>
      </c>
      <c r="E17" s="729"/>
      <c r="F17" s="729"/>
      <c r="G17" s="729"/>
      <c r="H17" s="729"/>
      <c r="I17" s="729"/>
      <c r="J17" s="729"/>
      <c r="K17" s="729"/>
      <c r="L17" s="729"/>
      <c r="M17" s="24"/>
      <c r="N17" s="24"/>
      <c r="O17" s="24"/>
      <c r="P17" s="619"/>
      <c r="Q17" s="619"/>
      <c r="R17" s="24"/>
    </row>
    <row r="18" spans="3:18" ht="16" customHeight="1" x14ac:dyDescent="0.35">
      <c r="C18" s="4"/>
      <c r="J18" s="4"/>
      <c r="K18" s="4"/>
      <c r="L18" s="4"/>
      <c r="M18" s="101"/>
      <c r="N18" s="101"/>
      <c r="O18" s="24"/>
      <c r="P18" s="24"/>
      <c r="Q18" s="24"/>
      <c r="R18" s="24"/>
    </row>
    <row r="19" spans="3:18" ht="16" customHeight="1" x14ac:dyDescent="0.35">
      <c r="C19" s="4"/>
      <c r="D19" s="217" t="s">
        <v>635</v>
      </c>
      <c r="E19" s="218"/>
      <c r="F19" s="218"/>
      <c r="G19" s="218">
        <v>2023</v>
      </c>
      <c r="H19" s="218">
        <v>2024</v>
      </c>
      <c r="I19" s="218">
        <v>2025</v>
      </c>
      <c r="J19" s="4"/>
      <c r="K19" s="4"/>
      <c r="L19" s="4"/>
      <c r="M19" s="98"/>
      <c r="N19" s="98"/>
      <c r="O19" s="24"/>
      <c r="P19" s="24"/>
      <c r="Q19" s="24"/>
      <c r="R19" s="24"/>
    </row>
    <row r="20" spans="3:18" ht="16" customHeight="1" x14ac:dyDescent="0.35">
      <c r="C20" s="4"/>
      <c r="D20" s="727" t="s">
        <v>636</v>
      </c>
      <c r="E20" s="727"/>
      <c r="F20" s="727"/>
      <c r="G20" s="216">
        <v>1.0125944584382871</v>
      </c>
      <c r="H20" s="216">
        <v>1.0171729582036264</v>
      </c>
      <c r="I20" s="216">
        <v>0.84162991832767864</v>
      </c>
      <c r="J20" s="4"/>
      <c r="K20" s="4"/>
      <c r="L20" s="4"/>
      <c r="M20" s="99"/>
      <c r="N20" s="99"/>
      <c r="O20" s="24"/>
      <c r="P20" s="24"/>
      <c r="Q20" s="24"/>
      <c r="R20" s="24"/>
    </row>
    <row r="21" spans="3:18" ht="16" customHeight="1" x14ac:dyDescent="0.35">
      <c r="C21" s="4"/>
      <c r="D21" s="727" t="s">
        <v>637</v>
      </c>
      <c r="E21" s="727"/>
      <c r="F21" s="727"/>
      <c r="G21" s="216" t="s">
        <v>638</v>
      </c>
      <c r="H21" s="216" t="s">
        <v>638</v>
      </c>
      <c r="I21" s="216" t="s">
        <v>639</v>
      </c>
      <c r="J21" s="4"/>
      <c r="K21" s="4"/>
      <c r="L21" s="4"/>
      <c r="M21" s="100"/>
      <c r="N21" s="100"/>
      <c r="O21" s="24"/>
      <c r="P21" s="24"/>
      <c r="Q21" s="24"/>
      <c r="R21" s="24"/>
    </row>
    <row r="22" spans="3:18" ht="16" customHeight="1" x14ac:dyDescent="0.35">
      <c r="C22" s="4"/>
      <c r="D22" s="727" t="s">
        <v>595</v>
      </c>
      <c r="E22" s="727"/>
      <c r="F22" s="727"/>
      <c r="G22" s="216">
        <v>1.0005042664933792</v>
      </c>
      <c r="H22" s="216">
        <v>1.0775688939086292</v>
      </c>
      <c r="I22" s="216" t="s">
        <v>641</v>
      </c>
      <c r="J22" s="4"/>
      <c r="K22" s="4"/>
      <c r="L22" s="4"/>
      <c r="M22" s="49"/>
      <c r="N22" s="49"/>
      <c r="O22" s="24"/>
      <c r="P22" s="24"/>
      <c r="Q22" s="24"/>
      <c r="R22" s="24"/>
    </row>
    <row r="23" spans="3:18" ht="16" customHeight="1" x14ac:dyDescent="0.35">
      <c r="C23" s="4"/>
      <c r="D23" s="727" t="s">
        <v>364</v>
      </c>
      <c r="E23" s="727"/>
      <c r="F23" s="727"/>
      <c r="G23" s="216">
        <v>1.0767646457864004</v>
      </c>
      <c r="H23" s="216">
        <v>1.0107873714577467</v>
      </c>
      <c r="I23" s="216">
        <v>1.1629600767102377</v>
      </c>
      <c r="J23" s="4"/>
      <c r="K23" s="4"/>
      <c r="L23" s="4"/>
      <c r="M23" s="100"/>
      <c r="N23" s="100"/>
      <c r="O23" s="24"/>
      <c r="P23" s="24"/>
      <c r="Q23" s="24"/>
      <c r="R23" s="24"/>
    </row>
    <row r="24" spans="3:18" ht="16" customHeight="1" x14ac:dyDescent="0.35">
      <c r="C24" s="4"/>
      <c r="D24" s="727" t="s">
        <v>365</v>
      </c>
      <c r="E24" s="727"/>
      <c r="F24" s="727"/>
      <c r="G24" s="216">
        <v>1.0523437901495405</v>
      </c>
      <c r="H24" s="216">
        <v>1.0614973292383836</v>
      </c>
      <c r="I24" s="216">
        <v>1.1023890711540023</v>
      </c>
      <c r="J24" s="4"/>
      <c r="K24" s="4"/>
      <c r="L24" s="4"/>
      <c r="M24" s="100"/>
      <c r="N24" s="100"/>
      <c r="O24" s="24"/>
      <c r="P24" s="24"/>
      <c r="Q24" s="24"/>
      <c r="R24" s="24"/>
    </row>
    <row r="25" spans="3:18" ht="16" customHeight="1" x14ac:dyDescent="0.35">
      <c r="C25" s="4"/>
      <c r="D25" s="727" t="s">
        <v>367</v>
      </c>
      <c r="E25" s="727"/>
      <c r="F25" s="727"/>
      <c r="G25" s="216">
        <v>0.95003152417438352</v>
      </c>
      <c r="H25" s="216">
        <v>0.93247703467021237</v>
      </c>
      <c r="I25" s="216">
        <v>0.95977359056762424</v>
      </c>
      <c r="J25" s="4"/>
      <c r="K25" s="4"/>
      <c r="L25" s="4"/>
      <c r="M25" s="100"/>
      <c r="N25" s="100"/>
      <c r="O25" s="24"/>
      <c r="P25" s="24"/>
      <c r="Q25" s="24"/>
      <c r="R25" s="24"/>
    </row>
    <row r="26" spans="3:18" ht="16" customHeight="1" x14ac:dyDescent="0.35">
      <c r="C26" s="4"/>
      <c r="D26" s="727" t="s">
        <v>596</v>
      </c>
      <c r="E26" s="727"/>
      <c r="F26" s="727"/>
      <c r="G26" s="216">
        <v>0.7975902807868267</v>
      </c>
      <c r="H26" s="216">
        <v>0.6645799316893175</v>
      </c>
      <c r="I26" s="216">
        <v>0.72445671947714885</v>
      </c>
      <c r="J26" s="4"/>
      <c r="K26" s="4"/>
      <c r="L26" s="4"/>
      <c r="M26" s="100"/>
      <c r="N26" s="100"/>
      <c r="O26" s="24"/>
      <c r="P26" s="24"/>
      <c r="Q26" s="24"/>
      <c r="R26" s="24"/>
    </row>
    <row r="27" spans="3:18" ht="16" customHeight="1" x14ac:dyDescent="0.35">
      <c r="C27" s="4"/>
      <c r="D27" s="727" t="s">
        <v>597</v>
      </c>
      <c r="E27" s="727"/>
      <c r="F27" s="727"/>
      <c r="G27" s="216">
        <v>0.70004836989805808</v>
      </c>
      <c r="H27" s="216">
        <v>0.65033333071342669</v>
      </c>
      <c r="I27" s="216">
        <v>0.69852722490172425</v>
      </c>
      <c r="J27" s="4"/>
      <c r="K27" s="4"/>
      <c r="L27" s="4"/>
      <c r="M27" s="100"/>
      <c r="N27" s="100"/>
      <c r="O27" s="24"/>
      <c r="P27" s="24"/>
      <c r="Q27" s="24"/>
      <c r="R27" s="24"/>
    </row>
    <row r="28" spans="3:18" ht="16" customHeight="1" x14ac:dyDescent="0.35">
      <c r="C28" s="4"/>
      <c r="D28" s="728" t="s">
        <v>640</v>
      </c>
      <c r="E28" s="728"/>
      <c r="F28" s="728"/>
      <c r="G28" s="728"/>
      <c r="H28" s="728"/>
      <c r="I28" s="728"/>
      <c r="J28" s="728"/>
      <c r="K28" s="728"/>
      <c r="L28" s="728"/>
      <c r="M28" s="100"/>
      <c r="N28" s="100"/>
      <c r="O28" s="24"/>
      <c r="P28" s="24"/>
      <c r="Q28" s="24"/>
      <c r="R28" s="24"/>
    </row>
    <row r="29" spans="3:18" ht="16" customHeight="1" x14ac:dyDescent="0.35">
      <c r="C29" s="4"/>
      <c r="D29" s="728" t="s">
        <v>643</v>
      </c>
      <c r="E29" s="728"/>
      <c r="F29" s="728"/>
      <c r="G29" s="728"/>
      <c r="H29" s="728"/>
      <c r="I29" s="728"/>
      <c r="J29" s="728"/>
      <c r="K29" s="728"/>
      <c r="L29" s="728"/>
      <c r="M29" s="100"/>
      <c r="N29" s="100"/>
      <c r="O29" s="24"/>
      <c r="P29" s="24"/>
      <c r="Q29" s="24"/>
      <c r="R29" s="24"/>
    </row>
    <row r="30" spans="3:18" ht="16" customHeight="1" x14ac:dyDescent="0.35">
      <c r="C30" s="4"/>
      <c r="D30" s="726" t="s">
        <v>642</v>
      </c>
      <c r="E30" s="726"/>
      <c r="F30" s="726"/>
      <c r="G30" s="726"/>
      <c r="H30" s="726"/>
      <c r="I30" s="726"/>
      <c r="J30" s="726"/>
      <c r="K30" s="726"/>
      <c r="L30" s="726"/>
      <c r="M30" s="100"/>
      <c r="N30" s="100"/>
      <c r="O30" s="24"/>
      <c r="P30" s="24"/>
      <c r="Q30" s="24"/>
      <c r="R30" s="24"/>
    </row>
    <row r="31" spans="3:18" ht="16" customHeight="1" x14ac:dyDescent="0.35">
      <c r="C31" s="24"/>
      <c r="D31" s="726"/>
      <c r="E31" s="726"/>
      <c r="F31" s="726"/>
      <c r="G31" s="726"/>
      <c r="H31" s="726"/>
      <c r="I31" s="726"/>
      <c r="J31" s="726"/>
      <c r="K31" s="726"/>
      <c r="L31" s="726"/>
      <c r="M31" s="24"/>
      <c r="N31" s="24"/>
      <c r="O31" s="24"/>
      <c r="P31" s="24"/>
      <c r="Q31" s="24"/>
      <c r="R31" s="24"/>
    </row>
    <row r="32" spans="3:18" ht="16" customHeight="1" x14ac:dyDescent="0.35">
      <c r="C32" s="24"/>
      <c r="D32" s="726"/>
      <c r="E32" s="726"/>
      <c r="F32" s="726"/>
      <c r="G32" s="726"/>
      <c r="H32" s="726"/>
      <c r="I32" s="726"/>
      <c r="J32" s="726"/>
      <c r="K32" s="726"/>
      <c r="L32" s="726"/>
      <c r="M32" s="24"/>
      <c r="N32" s="24"/>
      <c r="O32" s="24"/>
      <c r="P32" s="24"/>
      <c r="Q32" s="24"/>
      <c r="R32" s="24"/>
    </row>
    <row r="33" spans="3:18" ht="16" customHeight="1" x14ac:dyDescent="0.35">
      <c r="C33" s="24"/>
      <c r="D33" s="24"/>
      <c r="E33" s="24"/>
      <c r="F33" s="24"/>
      <c r="G33" s="24"/>
      <c r="H33" s="24"/>
      <c r="I33" s="24"/>
      <c r="J33" s="24"/>
      <c r="K33" s="24"/>
      <c r="L33" s="24"/>
      <c r="M33" s="24"/>
      <c r="N33" s="24"/>
      <c r="O33" s="24"/>
      <c r="P33" s="24"/>
      <c r="Q33" s="24"/>
      <c r="R33" s="24"/>
    </row>
    <row r="34" spans="3:18" ht="16" customHeight="1" x14ac:dyDescent="0.35">
      <c r="C34" s="24"/>
      <c r="D34" s="24"/>
      <c r="E34" s="24"/>
      <c r="F34" s="24"/>
      <c r="G34" s="24"/>
      <c r="H34" s="24"/>
      <c r="I34" s="24"/>
      <c r="J34" s="24"/>
      <c r="K34" s="24"/>
      <c r="L34" s="24"/>
      <c r="M34" s="24"/>
      <c r="N34" s="24"/>
      <c r="O34" s="24"/>
      <c r="P34" s="24"/>
      <c r="Q34" s="24"/>
      <c r="R34" s="24"/>
    </row>
    <row r="35" spans="3:18" ht="16" customHeight="1" x14ac:dyDescent="0.35">
      <c r="C35" s="24"/>
      <c r="D35" s="24"/>
      <c r="E35" s="24"/>
      <c r="F35" s="24"/>
      <c r="G35" s="24"/>
      <c r="H35" s="24"/>
      <c r="I35" s="24"/>
      <c r="J35" s="24"/>
      <c r="K35" s="24"/>
      <c r="L35" s="24"/>
      <c r="M35" s="24"/>
      <c r="N35" s="24"/>
      <c r="O35" s="24"/>
      <c r="P35" s="24"/>
      <c r="Q35" s="24"/>
      <c r="R35" s="24"/>
    </row>
    <row r="36" spans="3:18" ht="16" customHeight="1" x14ac:dyDescent="0.35">
      <c r="C36" s="24"/>
      <c r="D36" s="24"/>
      <c r="E36" s="24"/>
      <c r="F36" s="24"/>
      <c r="G36" s="24"/>
      <c r="H36" s="24"/>
      <c r="I36" s="24"/>
      <c r="J36" s="24"/>
      <c r="K36" s="24"/>
      <c r="L36" s="24"/>
      <c r="M36" s="24"/>
      <c r="N36" s="24"/>
      <c r="O36" s="24"/>
      <c r="P36" s="24"/>
      <c r="Q36" s="24"/>
      <c r="R36" s="24"/>
    </row>
    <row r="37" spans="3:18" ht="16" customHeight="1" x14ac:dyDescent="0.35">
      <c r="C37" s="24"/>
      <c r="D37" s="24"/>
      <c r="E37" s="24"/>
      <c r="F37" s="24"/>
      <c r="G37" s="24"/>
      <c r="H37" s="24"/>
      <c r="I37" s="24"/>
      <c r="J37" s="24"/>
      <c r="K37" s="24"/>
      <c r="L37" s="24"/>
      <c r="M37" s="24"/>
      <c r="N37" s="24"/>
      <c r="O37" s="24"/>
      <c r="P37" s="24"/>
      <c r="Q37" s="24"/>
      <c r="R37" s="24"/>
    </row>
    <row r="38" spans="3:18" ht="16" customHeight="1" x14ac:dyDescent="0.35">
      <c r="C38" s="24"/>
      <c r="D38" s="24"/>
      <c r="E38" s="24"/>
      <c r="F38" s="24"/>
      <c r="G38" s="24"/>
      <c r="H38" s="24"/>
      <c r="I38" s="24"/>
      <c r="J38" s="24"/>
      <c r="K38" s="24"/>
      <c r="L38" s="24"/>
      <c r="M38" s="24"/>
      <c r="N38" s="24"/>
      <c r="O38" s="24"/>
      <c r="P38" s="24"/>
      <c r="Q38" s="24"/>
      <c r="R38" s="24"/>
    </row>
    <row r="39" spans="3:18" ht="16" customHeight="1" x14ac:dyDescent="0.35">
      <c r="C39" s="24"/>
      <c r="D39" s="24"/>
      <c r="E39" s="24"/>
      <c r="F39" s="24"/>
      <c r="G39" s="24"/>
      <c r="H39" s="24"/>
      <c r="I39" s="24"/>
      <c r="J39" s="24"/>
      <c r="K39" s="24"/>
      <c r="L39" s="24"/>
      <c r="M39" s="24"/>
      <c r="N39" s="24"/>
      <c r="O39" s="24"/>
      <c r="P39" s="24"/>
      <c r="Q39" s="24"/>
      <c r="R39" s="24"/>
    </row>
    <row r="40" spans="3:18" ht="16" customHeight="1" x14ac:dyDescent="0.35">
      <c r="C40" s="24"/>
      <c r="D40" s="24"/>
      <c r="E40" s="24"/>
      <c r="F40" s="24"/>
      <c r="G40" s="24"/>
      <c r="H40" s="24"/>
      <c r="I40" s="24"/>
      <c r="J40" s="24"/>
      <c r="K40" s="24"/>
      <c r="L40" s="24"/>
      <c r="M40" s="24"/>
      <c r="N40" s="24"/>
      <c r="O40" s="24"/>
      <c r="P40" s="24"/>
      <c r="Q40" s="24"/>
      <c r="R40" s="24"/>
    </row>
    <row r="41" spans="3:18" ht="16" customHeight="1" x14ac:dyDescent="0.35">
      <c r="C41" s="24"/>
      <c r="D41" s="24"/>
      <c r="E41" s="24"/>
      <c r="F41" s="24"/>
      <c r="G41" s="24"/>
      <c r="H41" s="24"/>
      <c r="I41" s="24"/>
      <c r="J41" s="24"/>
      <c r="K41" s="24"/>
      <c r="L41" s="24"/>
      <c r="M41" s="24"/>
      <c r="N41" s="24"/>
      <c r="O41" s="24"/>
      <c r="P41" s="24"/>
      <c r="Q41" s="24"/>
      <c r="R41" s="24"/>
    </row>
    <row r="42" spans="3:18" ht="16" customHeight="1" x14ac:dyDescent="0.35">
      <c r="C42" s="24"/>
      <c r="D42" s="24"/>
      <c r="E42" s="24"/>
      <c r="F42" s="24"/>
      <c r="G42" s="24"/>
      <c r="H42" s="24"/>
      <c r="I42" s="24"/>
      <c r="J42" s="24"/>
      <c r="K42" s="24"/>
      <c r="L42" s="24"/>
      <c r="M42" s="24"/>
      <c r="N42" s="24"/>
      <c r="O42" s="24"/>
      <c r="P42" s="24"/>
      <c r="Q42" s="24"/>
      <c r="R42" s="24"/>
    </row>
    <row r="43" spans="3:18" ht="16" customHeight="1" x14ac:dyDescent="0.35">
      <c r="C43" s="24"/>
      <c r="D43" s="24"/>
      <c r="E43" s="24"/>
      <c r="F43" s="24"/>
      <c r="G43" s="24"/>
      <c r="H43" s="24"/>
      <c r="I43" s="24"/>
      <c r="J43" s="24"/>
      <c r="K43" s="24"/>
      <c r="L43" s="24"/>
      <c r="M43" s="24"/>
      <c r="N43" s="24"/>
      <c r="O43" s="24"/>
      <c r="P43" s="24"/>
      <c r="Q43" s="24"/>
      <c r="R43" s="24"/>
    </row>
    <row r="44" spans="3:18" ht="16" customHeight="1" x14ac:dyDescent="0.35">
      <c r="C44" s="24"/>
      <c r="D44" s="24"/>
      <c r="E44" s="24"/>
      <c r="F44" s="24"/>
      <c r="G44" s="24"/>
      <c r="H44" s="24"/>
      <c r="I44" s="24"/>
      <c r="J44" s="24"/>
      <c r="K44" s="24"/>
      <c r="L44" s="24"/>
      <c r="M44" s="24"/>
      <c r="N44" s="24"/>
      <c r="O44" s="24"/>
      <c r="P44" s="24"/>
      <c r="Q44" s="24"/>
      <c r="R44" s="24"/>
    </row>
    <row r="45" spans="3:18" ht="16" customHeight="1" x14ac:dyDescent="0.35">
      <c r="C45" s="24"/>
      <c r="D45" s="24"/>
      <c r="E45" s="24"/>
      <c r="F45" s="24"/>
      <c r="G45" s="24"/>
      <c r="H45" s="24"/>
      <c r="I45" s="24"/>
      <c r="J45" s="24"/>
      <c r="K45" s="24"/>
      <c r="L45" s="24"/>
      <c r="M45" s="24"/>
      <c r="N45" s="24"/>
      <c r="O45" s="24"/>
      <c r="P45" s="24"/>
      <c r="Q45" s="24"/>
      <c r="R45" s="24"/>
    </row>
    <row r="46" spans="3:18" ht="16" customHeight="1" x14ac:dyDescent="0.35">
      <c r="C46" s="24"/>
      <c r="D46" s="24"/>
      <c r="E46" s="24"/>
      <c r="F46" s="24"/>
      <c r="G46" s="24"/>
      <c r="H46" s="24"/>
      <c r="I46" s="24"/>
      <c r="J46" s="24"/>
      <c r="K46" s="24"/>
      <c r="L46" s="24"/>
      <c r="M46" s="24"/>
      <c r="N46" s="24"/>
      <c r="O46" s="24"/>
      <c r="P46" s="24"/>
      <c r="Q46" s="24"/>
      <c r="R46" s="24"/>
    </row>
    <row r="47" spans="3:18" ht="16" customHeight="1" x14ac:dyDescent="0.35">
      <c r="C47" s="24"/>
      <c r="D47" s="24"/>
      <c r="E47" s="24"/>
      <c r="F47" s="24"/>
      <c r="G47" s="24"/>
      <c r="H47" s="24"/>
      <c r="I47" s="24"/>
      <c r="J47" s="24"/>
      <c r="K47" s="24"/>
      <c r="L47" s="24"/>
      <c r="M47" s="24"/>
      <c r="N47" s="24"/>
      <c r="O47" s="24"/>
      <c r="P47" s="24"/>
      <c r="Q47" s="24"/>
      <c r="R47" s="24"/>
    </row>
    <row r="48" spans="3:18" ht="16" customHeight="1" x14ac:dyDescent="0.35">
      <c r="C48" s="24"/>
      <c r="D48" s="24"/>
      <c r="E48" s="24"/>
      <c r="F48" s="24"/>
      <c r="G48" s="24"/>
      <c r="H48" s="24"/>
      <c r="I48" s="24"/>
      <c r="J48" s="24"/>
      <c r="K48" s="24"/>
      <c r="L48" s="24"/>
      <c r="M48" s="24"/>
      <c r="N48" s="24"/>
      <c r="O48" s="24"/>
      <c r="P48" s="24"/>
      <c r="Q48" s="24"/>
      <c r="R48" s="24"/>
    </row>
    <row r="49" spans="3:18" ht="16" customHeight="1" x14ac:dyDescent="0.35">
      <c r="C49" s="24"/>
      <c r="D49" s="24"/>
      <c r="E49" s="24"/>
      <c r="F49" s="24"/>
      <c r="G49" s="24"/>
      <c r="H49" s="24"/>
      <c r="I49" s="24"/>
      <c r="J49" s="24"/>
      <c r="K49" s="24"/>
      <c r="L49" s="24"/>
      <c r="M49" s="24"/>
      <c r="N49" s="24"/>
      <c r="O49" s="24"/>
      <c r="P49" s="24"/>
      <c r="Q49" s="24"/>
      <c r="R49" s="24"/>
    </row>
    <row r="50" spans="3:18" ht="16" customHeight="1" x14ac:dyDescent="0.35">
      <c r="C50" s="24"/>
      <c r="D50" s="24"/>
      <c r="E50" s="24"/>
      <c r="F50" s="24"/>
      <c r="G50" s="24"/>
      <c r="H50" s="24"/>
      <c r="I50" s="24"/>
      <c r="J50" s="24"/>
      <c r="K50" s="24"/>
      <c r="L50" s="24"/>
      <c r="M50" s="24"/>
      <c r="N50" s="24"/>
      <c r="O50" s="24"/>
      <c r="P50" s="24"/>
      <c r="Q50" s="24"/>
      <c r="R50" s="24"/>
    </row>
    <row r="51" spans="3:18" ht="16" customHeight="1" x14ac:dyDescent="0.35">
      <c r="C51" s="24"/>
      <c r="D51" s="24"/>
      <c r="E51" s="24"/>
      <c r="F51" s="24"/>
      <c r="G51" s="24"/>
      <c r="H51" s="24"/>
      <c r="I51" s="24"/>
      <c r="J51" s="24"/>
      <c r="K51" s="24"/>
      <c r="L51" s="24"/>
      <c r="M51" s="24"/>
      <c r="N51" s="24"/>
      <c r="O51" s="24"/>
      <c r="P51" s="24"/>
      <c r="Q51" s="24"/>
      <c r="R51" s="24"/>
    </row>
    <row r="52" spans="3:18" ht="16" customHeight="1" x14ac:dyDescent="0.35">
      <c r="C52" s="24"/>
      <c r="D52" s="24"/>
      <c r="E52" s="24"/>
      <c r="F52" s="24"/>
      <c r="G52" s="24"/>
      <c r="H52" s="24"/>
      <c r="I52" s="24"/>
      <c r="J52" s="24"/>
      <c r="K52" s="24"/>
      <c r="L52" s="24"/>
      <c r="M52" s="24"/>
      <c r="N52" s="24"/>
      <c r="O52" s="24"/>
      <c r="P52" s="24"/>
      <c r="Q52" s="24"/>
      <c r="R52" s="24"/>
    </row>
    <row r="53" spans="3:18" ht="16" customHeight="1" x14ac:dyDescent="0.35">
      <c r="C53" s="24"/>
      <c r="D53" s="24"/>
      <c r="E53" s="24"/>
      <c r="F53" s="24"/>
      <c r="G53" s="24"/>
      <c r="H53" s="24"/>
      <c r="I53" s="24"/>
      <c r="J53" s="24"/>
      <c r="K53" s="24"/>
      <c r="L53" s="24"/>
      <c r="M53" s="24"/>
      <c r="N53" s="24"/>
      <c r="O53" s="24"/>
      <c r="P53" s="24"/>
      <c r="Q53" s="24"/>
      <c r="R53" s="24"/>
    </row>
    <row r="54" spans="3:18" ht="16" customHeight="1" x14ac:dyDescent="0.35">
      <c r="C54" s="24"/>
      <c r="D54" s="24"/>
      <c r="E54" s="24"/>
      <c r="F54" s="24"/>
      <c r="G54" s="24"/>
      <c r="H54" s="24"/>
      <c r="I54" s="24"/>
      <c r="J54" s="24"/>
      <c r="K54" s="24"/>
      <c r="L54" s="24"/>
      <c r="M54" s="24"/>
      <c r="N54" s="24"/>
      <c r="O54" s="24"/>
      <c r="P54" s="24"/>
      <c r="Q54" s="24"/>
      <c r="R54" s="24"/>
    </row>
    <row r="55" spans="3:18" ht="16" customHeight="1" x14ac:dyDescent="0.35">
      <c r="C55" s="24"/>
      <c r="D55" s="24"/>
      <c r="E55" s="24"/>
      <c r="F55" s="24"/>
      <c r="G55" s="24"/>
      <c r="H55" s="24"/>
      <c r="I55" s="24"/>
      <c r="J55" s="24"/>
      <c r="K55" s="24"/>
      <c r="L55" s="24"/>
      <c r="M55" s="24"/>
      <c r="N55" s="24"/>
      <c r="O55" s="24"/>
      <c r="P55" s="24"/>
      <c r="Q55" s="24"/>
      <c r="R55" s="24"/>
    </row>
    <row r="56" spans="3:18" ht="16" customHeight="1" x14ac:dyDescent="0.35">
      <c r="C56" s="24"/>
      <c r="D56" s="24"/>
      <c r="E56" s="24"/>
      <c r="F56" s="24"/>
      <c r="G56" s="24"/>
      <c r="H56" s="24"/>
      <c r="I56" s="24"/>
      <c r="J56" s="24"/>
      <c r="K56" s="24"/>
      <c r="L56" s="24"/>
      <c r="M56" s="24"/>
      <c r="N56" s="24"/>
      <c r="O56" s="24"/>
      <c r="P56" s="24"/>
      <c r="Q56" s="24"/>
      <c r="R56" s="24"/>
    </row>
    <row r="57" spans="3:18" ht="16" customHeight="1" x14ac:dyDescent="0.35">
      <c r="C57" s="24"/>
      <c r="D57" s="24"/>
      <c r="E57" s="24"/>
      <c r="F57" s="24"/>
      <c r="G57" s="24"/>
      <c r="H57" s="24"/>
      <c r="I57" s="24"/>
      <c r="J57" s="24"/>
      <c r="K57" s="24"/>
      <c r="L57" s="24"/>
      <c r="M57" s="24"/>
      <c r="N57" s="24"/>
      <c r="O57" s="24"/>
      <c r="P57" s="24"/>
      <c r="Q57" s="24"/>
      <c r="R57" s="24"/>
    </row>
    <row r="58" spans="3:18" ht="16" customHeight="1" x14ac:dyDescent="0.35">
      <c r="C58" s="24"/>
      <c r="D58" s="24"/>
      <c r="E58" s="24"/>
      <c r="F58" s="24"/>
      <c r="G58" s="24"/>
      <c r="H58" s="24"/>
      <c r="I58" s="24"/>
      <c r="J58" s="24"/>
      <c r="K58" s="24"/>
      <c r="L58" s="24"/>
      <c r="M58" s="24"/>
      <c r="N58" s="24"/>
      <c r="O58" s="24"/>
      <c r="P58" s="24"/>
      <c r="Q58" s="24"/>
      <c r="R58" s="24"/>
    </row>
    <row r="59" spans="3:18" ht="16" customHeight="1" x14ac:dyDescent="0.35">
      <c r="C59" s="24"/>
      <c r="D59" s="24"/>
      <c r="E59" s="24"/>
      <c r="F59" s="24"/>
      <c r="G59" s="24"/>
      <c r="H59" s="24"/>
      <c r="I59" s="24"/>
      <c r="J59" s="24"/>
      <c r="K59" s="24"/>
      <c r="L59" s="24"/>
      <c r="M59" s="24"/>
      <c r="N59" s="24"/>
      <c r="O59" s="24"/>
      <c r="P59" s="24"/>
      <c r="Q59" s="24"/>
      <c r="R59" s="24"/>
    </row>
    <row r="60" spans="3:18" ht="16" customHeight="1" x14ac:dyDescent="0.35">
      <c r="C60" s="24"/>
      <c r="D60" s="24"/>
      <c r="E60" s="24"/>
      <c r="F60" s="24"/>
      <c r="G60" s="24"/>
      <c r="H60" s="24"/>
      <c r="I60" s="24"/>
      <c r="J60" s="24"/>
      <c r="K60" s="24"/>
      <c r="L60" s="24"/>
      <c r="M60" s="24"/>
      <c r="N60" s="24"/>
      <c r="O60" s="24"/>
      <c r="P60" s="24"/>
      <c r="Q60" s="24"/>
      <c r="R60" s="24"/>
    </row>
    <row r="61" spans="3:18" ht="16" customHeight="1" x14ac:dyDescent="0.35">
      <c r="C61" s="24"/>
      <c r="D61" s="24"/>
      <c r="E61" s="24"/>
      <c r="F61" s="24"/>
      <c r="G61" s="24"/>
      <c r="H61" s="24"/>
      <c r="I61" s="24"/>
      <c r="J61" s="24"/>
      <c r="K61" s="24"/>
      <c r="L61" s="24"/>
      <c r="M61" s="24"/>
      <c r="N61" s="24"/>
      <c r="O61" s="24"/>
      <c r="P61" s="24"/>
      <c r="Q61" s="24"/>
      <c r="R61" s="24"/>
    </row>
    <row r="62" spans="3:18" ht="16" customHeight="1" x14ac:dyDescent="0.35">
      <c r="C62" s="24"/>
      <c r="D62" s="24"/>
      <c r="E62" s="24"/>
      <c r="F62" s="24"/>
      <c r="G62" s="24"/>
      <c r="H62" s="24"/>
      <c r="I62" s="24"/>
      <c r="J62" s="24"/>
      <c r="K62" s="24"/>
      <c r="L62" s="24"/>
      <c r="M62" s="24"/>
      <c r="N62" s="24"/>
      <c r="O62" s="24"/>
      <c r="P62" s="24"/>
      <c r="Q62" s="24"/>
      <c r="R62" s="24"/>
    </row>
    <row r="63" spans="3:18" ht="16" customHeight="1" x14ac:dyDescent="0.35">
      <c r="C63" s="24"/>
      <c r="D63" s="24"/>
      <c r="E63" s="24"/>
      <c r="F63" s="24"/>
      <c r="G63" s="24"/>
      <c r="H63" s="24"/>
      <c r="I63" s="24"/>
      <c r="J63" s="24"/>
      <c r="K63" s="24"/>
      <c r="L63" s="24"/>
      <c r="M63" s="24"/>
      <c r="N63" s="24"/>
      <c r="O63" s="24"/>
      <c r="P63" s="24"/>
      <c r="Q63" s="24"/>
      <c r="R63" s="24"/>
    </row>
    <row r="64" spans="3:18" ht="16" customHeight="1" x14ac:dyDescent="0.35">
      <c r="C64" s="24"/>
      <c r="D64" s="24"/>
      <c r="E64" s="24"/>
      <c r="F64" s="24"/>
      <c r="G64" s="24"/>
      <c r="H64" s="24"/>
      <c r="I64" s="24"/>
      <c r="J64" s="24"/>
      <c r="K64" s="24"/>
      <c r="L64" s="24"/>
      <c r="M64" s="24"/>
      <c r="N64" s="24"/>
      <c r="O64" s="24"/>
      <c r="P64" s="24"/>
      <c r="Q64" s="24"/>
      <c r="R64" s="24"/>
    </row>
    <row r="65" spans="3:18" ht="16" customHeight="1" x14ac:dyDescent="0.35">
      <c r="C65" s="24"/>
      <c r="D65" s="24"/>
      <c r="E65" s="24"/>
      <c r="F65" s="24"/>
      <c r="G65" s="24"/>
      <c r="H65" s="24"/>
      <c r="I65" s="24"/>
      <c r="J65" s="24"/>
      <c r="K65" s="24"/>
      <c r="L65" s="24"/>
      <c r="M65" s="24"/>
      <c r="N65" s="24"/>
      <c r="O65" s="24"/>
      <c r="P65" s="24"/>
      <c r="Q65" s="24"/>
      <c r="R65" s="24"/>
    </row>
    <row r="66" spans="3:18" ht="16" customHeight="1" x14ac:dyDescent="0.35">
      <c r="C66" s="24"/>
      <c r="D66" s="24"/>
      <c r="E66" s="24"/>
      <c r="F66" s="24"/>
      <c r="G66" s="24"/>
      <c r="H66" s="24"/>
      <c r="I66" s="24"/>
      <c r="J66" s="24"/>
      <c r="K66" s="24"/>
      <c r="L66" s="24"/>
      <c r="M66" s="24"/>
      <c r="N66" s="24"/>
      <c r="O66" s="24"/>
      <c r="P66" s="24"/>
      <c r="Q66" s="24"/>
      <c r="R66" s="24"/>
    </row>
    <row r="67" spans="3:18" ht="16" customHeight="1" x14ac:dyDescent="0.35">
      <c r="C67" s="24"/>
      <c r="D67" s="24"/>
      <c r="E67" s="24"/>
      <c r="F67" s="24"/>
      <c r="G67" s="24"/>
      <c r="H67" s="24"/>
      <c r="I67" s="24"/>
      <c r="J67" s="24"/>
      <c r="K67" s="24"/>
      <c r="L67" s="24"/>
      <c r="M67" s="24"/>
      <c r="N67" s="24"/>
      <c r="O67" s="24"/>
      <c r="P67" s="24"/>
      <c r="Q67" s="24"/>
      <c r="R67" s="24"/>
    </row>
    <row r="68" spans="3:18" ht="16" customHeight="1" x14ac:dyDescent="0.35">
      <c r="C68" s="24"/>
      <c r="D68" s="24"/>
      <c r="E68" s="24"/>
      <c r="F68" s="24"/>
      <c r="G68" s="24"/>
      <c r="H68" s="24"/>
      <c r="I68" s="24"/>
      <c r="J68" s="24"/>
      <c r="K68" s="24"/>
      <c r="L68" s="24"/>
      <c r="M68" s="24"/>
      <c r="N68" s="24"/>
      <c r="O68" s="24"/>
      <c r="P68" s="24"/>
      <c r="Q68" s="24"/>
      <c r="R68" s="24"/>
    </row>
    <row r="69" spans="3:18" ht="16" customHeight="1" x14ac:dyDescent="0.35">
      <c r="C69" s="24"/>
      <c r="D69" s="24"/>
      <c r="E69" s="24"/>
      <c r="F69" s="24"/>
      <c r="G69" s="24"/>
      <c r="H69" s="24"/>
      <c r="I69" s="24"/>
      <c r="J69" s="24"/>
      <c r="K69" s="24"/>
      <c r="L69" s="24"/>
      <c r="M69" s="24"/>
      <c r="N69" s="24"/>
      <c r="O69" s="24"/>
      <c r="P69" s="24"/>
      <c r="Q69" s="24"/>
      <c r="R69" s="24"/>
    </row>
    <row r="70" spans="3:18" ht="16" customHeight="1" x14ac:dyDescent="0.35">
      <c r="C70" s="24"/>
      <c r="D70" s="24"/>
      <c r="E70" s="24"/>
      <c r="F70" s="24"/>
      <c r="G70" s="24"/>
      <c r="H70" s="24"/>
      <c r="I70" s="24"/>
      <c r="J70" s="24"/>
      <c r="K70" s="24"/>
      <c r="L70" s="24"/>
      <c r="M70" s="24"/>
      <c r="N70" s="24"/>
      <c r="O70" s="24"/>
      <c r="P70" s="24"/>
      <c r="Q70" s="24"/>
      <c r="R70" s="24"/>
    </row>
    <row r="71" spans="3:18" ht="16" customHeight="1" x14ac:dyDescent="0.35">
      <c r="C71" s="24"/>
      <c r="D71" s="24"/>
      <c r="E71" s="24"/>
      <c r="F71" s="24"/>
      <c r="G71" s="24"/>
      <c r="H71" s="24"/>
      <c r="I71" s="24"/>
      <c r="J71" s="24"/>
      <c r="K71" s="24"/>
      <c r="L71" s="24"/>
      <c r="M71" s="24"/>
      <c r="N71" s="24"/>
      <c r="O71" s="24"/>
      <c r="P71" s="24"/>
      <c r="Q71" s="24"/>
      <c r="R71" s="24"/>
    </row>
    <row r="72" spans="3:18" ht="16" customHeight="1" x14ac:dyDescent="0.35">
      <c r="C72" s="24"/>
      <c r="D72" s="24"/>
      <c r="E72" s="24"/>
      <c r="F72" s="24"/>
      <c r="G72" s="24"/>
      <c r="H72" s="24"/>
      <c r="I72" s="24"/>
      <c r="J72" s="24"/>
      <c r="K72" s="24"/>
      <c r="L72" s="24"/>
      <c r="M72" s="24"/>
      <c r="N72" s="24"/>
      <c r="O72" s="24"/>
      <c r="P72" s="24"/>
      <c r="Q72" s="24"/>
      <c r="R72" s="24"/>
    </row>
    <row r="73" spans="3:18" ht="16" customHeight="1" x14ac:dyDescent="0.35">
      <c r="C73" s="24"/>
      <c r="D73" s="24"/>
      <c r="E73" s="24"/>
      <c r="F73" s="24"/>
      <c r="G73" s="24"/>
      <c r="H73" s="24"/>
      <c r="I73" s="24"/>
      <c r="J73" s="24"/>
      <c r="K73" s="24"/>
      <c r="L73" s="24"/>
      <c r="M73" s="24"/>
      <c r="N73" s="24"/>
      <c r="O73" s="24"/>
      <c r="P73" s="24"/>
      <c r="Q73" s="24"/>
      <c r="R73" s="24"/>
    </row>
    <row r="74" spans="3:18" ht="16" customHeight="1" x14ac:dyDescent="0.35">
      <c r="C74" s="24"/>
      <c r="D74" s="24"/>
      <c r="E74" s="24"/>
      <c r="F74" s="24"/>
      <c r="G74" s="24"/>
      <c r="H74" s="24"/>
      <c r="I74" s="24"/>
      <c r="J74" s="24"/>
      <c r="K74" s="24"/>
      <c r="L74" s="24"/>
      <c r="M74" s="24"/>
      <c r="N74" s="24"/>
      <c r="O74" s="24"/>
      <c r="P74" s="24"/>
      <c r="Q74" s="24"/>
      <c r="R74" s="24"/>
    </row>
    <row r="75" spans="3:18" ht="16" customHeight="1" x14ac:dyDescent="0.35">
      <c r="C75" s="24"/>
      <c r="D75" s="24"/>
      <c r="E75" s="24"/>
      <c r="F75" s="24"/>
      <c r="G75" s="24"/>
      <c r="H75" s="24"/>
      <c r="I75" s="24"/>
      <c r="J75" s="24"/>
      <c r="K75" s="24"/>
      <c r="L75" s="24"/>
      <c r="M75" s="24"/>
      <c r="N75" s="24"/>
      <c r="O75" s="24"/>
      <c r="P75" s="24"/>
      <c r="Q75" s="24"/>
      <c r="R75" s="24"/>
    </row>
  </sheetData>
  <sheetProtection algorithmName="SHA-512" hashValue="iTGPGQhTmMrH/FSPZzAqCVLvzPSuzZhIpkGFBRVpHm/7Qb7arldOja50jknHDBI5XPzzDC16qNlfLEnrTTnBYQ==" saltValue="XfC6bs7HNhioYn8kes3qLQ==" spinCount="100000" sheet="1" objects="1" scenarios="1" selectLockedCells="1" selectUnlockedCells="1"/>
  <customSheetViews>
    <customSheetView guid="{8D88DD34-EDCF-2545-92E6-3B4294438499}" scale="90" showGridLines="0" topLeftCell="B11">
      <selection activeCell="Q24" sqref="Q24:R32"/>
      <pageMargins left="0" right="0" top="0" bottom="0" header="0" footer="0"/>
    </customSheetView>
  </customSheetViews>
  <mergeCells count="16">
    <mergeCell ref="C7:K8"/>
    <mergeCell ref="C9:P10"/>
    <mergeCell ref="P17:Q17"/>
    <mergeCell ref="C12:R14"/>
    <mergeCell ref="D17:L17"/>
    <mergeCell ref="D20:F20"/>
    <mergeCell ref="D21:F21"/>
    <mergeCell ref="D22:F22"/>
    <mergeCell ref="D23:F23"/>
    <mergeCell ref="D29:L29"/>
    <mergeCell ref="D30:L32"/>
    <mergeCell ref="D24:F24"/>
    <mergeCell ref="D25:F25"/>
    <mergeCell ref="D26:F26"/>
    <mergeCell ref="D27:F27"/>
    <mergeCell ref="D28:L28"/>
  </mergeCells>
  <pageMargins left="0.7" right="0.7" top="0.75" bottom="0.75" header="0.3" footer="0.3"/>
  <drawing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3934E1-2D29-BF4C-86DD-0B7330F38CA6}">
  <sheetPr codeName="Planilha38"/>
  <dimension ref="A1:AF100"/>
  <sheetViews>
    <sheetView showGridLines="0" showRowColHeaders="0" topLeftCell="C1" zoomScale="90" zoomScaleNormal="90" workbookViewId="0">
      <selection activeCell="C13" sqref="C13:R16"/>
      <extLst>
        <ext xmlns:xlsdti="http://schemas.microsoft.com/office/spreadsheetml/2023/showDataTypeIcons" uri="{77bfe23e-c014-4d31-8a63-9c772dbf06b6}">
          <xlsdti:showDataTypeIcons visible="0"/>
        </ext>
      </extLst>
    </sheetView>
  </sheetViews>
  <sheetFormatPr defaultColWidth="10.83203125" defaultRowHeight="15.5" x14ac:dyDescent="0.35"/>
  <cols>
    <col min="1" max="2" width="10.83203125" style="8"/>
    <col min="3" max="18" width="10.83203125" style="9"/>
    <col min="19" max="32" width="10.83203125" style="8"/>
    <col min="33" max="16384" width="10.83203125" style="9"/>
  </cols>
  <sheetData>
    <row r="1" spans="3:18" x14ac:dyDescent="0.35">
      <c r="C1" s="8"/>
      <c r="D1" s="8"/>
      <c r="E1" s="8"/>
      <c r="F1" s="8"/>
      <c r="G1" s="8"/>
      <c r="H1" s="8"/>
      <c r="I1" s="8"/>
      <c r="J1" s="8"/>
      <c r="K1" s="8"/>
      <c r="L1" s="8"/>
      <c r="M1" s="8"/>
      <c r="N1" s="8"/>
      <c r="O1" s="8"/>
      <c r="P1" s="8"/>
      <c r="Q1" s="8"/>
      <c r="R1" s="8"/>
    </row>
    <row r="2" spans="3:18" x14ac:dyDescent="0.35">
      <c r="C2" s="8"/>
      <c r="D2" s="8"/>
      <c r="E2" s="8"/>
      <c r="F2" s="8"/>
      <c r="G2" s="8"/>
      <c r="H2" s="8"/>
      <c r="I2" s="8"/>
      <c r="J2" s="8"/>
      <c r="K2" s="8"/>
      <c r="L2" s="8"/>
      <c r="M2" s="8"/>
      <c r="N2" s="8"/>
      <c r="O2" s="8"/>
      <c r="P2" s="8"/>
      <c r="Q2" s="8"/>
      <c r="R2" s="8"/>
    </row>
    <row r="3" spans="3:18" x14ac:dyDescent="0.35">
      <c r="C3" s="8"/>
      <c r="D3" s="8"/>
      <c r="E3" s="8"/>
      <c r="F3" s="8"/>
      <c r="G3" s="8"/>
      <c r="H3" s="8"/>
      <c r="I3" s="8"/>
      <c r="J3" s="8"/>
      <c r="K3" s="8"/>
      <c r="L3" s="8"/>
      <c r="M3" s="8"/>
      <c r="N3" s="8"/>
      <c r="O3" s="8"/>
      <c r="P3" s="8"/>
      <c r="Q3" s="8"/>
      <c r="R3" s="8"/>
    </row>
    <row r="4" spans="3:18" x14ac:dyDescent="0.35">
      <c r="C4" s="8"/>
      <c r="D4" s="8"/>
      <c r="E4" s="8"/>
      <c r="F4" s="8"/>
      <c r="G4" s="8"/>
      <c r="H4" s="8"/>
      <c r="I4" s="8"/>
      <c r="J4" s="8"/>
      <c r="K4" s="8"/>
      <c r="L4" s="8"/>
      <c r="M4" s="8"/>
      <c r="N4" s="8"/>
      <c r="O4" s="8"/>
      <c r="P4" s="8"/>
      <c r="Q4" s="8"/>
      <c r="R4" s="8"/>
    </row>
    <row r="5" spans="3:18" x14ac:dyDescent="0.35">
      <c r="C5" s="8"/>
      <c r="D5" s="8"/>
      <c r="E5" s="8"/>
      <c r="F5" s="8"/>
      <c r="G5" s="8"/>
      <c r="H5" s="8"/>
      <c r="I5" s="8"/>
      <c r="J5" s="8"/>
      <c r="K5" s="8"/>
      <c r="L5" s="8"/>
      <c r="M5" s="8"/>
      <c r="N5" s="8"/>
      <c r="O5" s="8"/>
      <c r="P5" s="8"/>
      <c r="Q5" s="8"/>
      <c r="R5" s="8"/>
    </row>
    <row r="6" spans="3:18" x14ac:dyDescent="0.35">
      <c r="C6" s="8"/>
      <c r="D6" s="8"/>
      <c r="E6" s="8"/>
      <c r="F6" s="8"/>
      <c r="G6" s="8"/>
      <c r="H6" s="8"/>
      <c r="I6" s="8"/>
      <c r="J6" s="8"/>
      <c r="K6" s="8"/>
      <c r="L6" s="8"/>
      <c r="M6" s="8"/>
      <c r="N6" s="8"/>
      <c r="O6" s="8"/>
      <c r="P6" s="8"/>
      <c r="Q6" s="8"/>
      <c r="R6" s="8"/>
    </row>
    <row r="7" spans="3:18" x14ac:dyDescent="0.35">
      <c r="C7" s="618" t="s">
        <v>610</v>
      </c>
      <c r="D7" s="463"/>
      <c r="E7" s="463"/>
      <c r="F7" s="463"/>
      <c r="G7" s="463"/>
      <c r="H7" s="463"/>
      <c r="I7" s="463"/>
      <c r="J7" s="463"/>
      <c r="K7" s="463"/>
      <c r="L7" s="7"/>
      <c r="M7" s="7"/>
      <c r="N7" s="7"/>
      <c r="O7" s="7"/>
      <c r="P7" s="7"/>
      <c r="Q7" s="7"/>
      <c r="R7" s="7"/>
    </row>
    <row r="8" spans="3:18" x14ac:dyDescent="0.35">
      <c r="C8" s="463"/>
      <c r="D8" s="463"/>
      <c r="E8" s="463"/>
      <c r="F8" s="463"/>
      <c r="G8" s="463"/>
      <c r="H8" s="463"/>
      <c r="I8" s="463"/>
      <c r="J8" s="463"/>
      <c r="K8" s="463"/>
      <c r="L8" s="7"/>
      <c r="M8" s="7"/>
      <c r="N8" s="7"/>
      <c r="O8" s="7"/>
      <c r="P8" s="7"/>
      <c r="Q8" s="7"/>
      <c r="R8" s="7"/>
    </row>
    <row r="9" spans="3:18" ht="16" customHeight="1" x14ac:dyDescent="0.35">
      <c r="C9" s="224" t="s">
        <v>611</v>
      </c>
      <c r="D9" s="224"/>
      <c r="E9" s="224"/>
      <c r="F9" s="224"/>
      <c r="G9" s="224"/>
      <c r="H9" s="224"/>
      <c r="I9" s="224"/>
      <c r="J9" s="224"/>
      <c r="K9" s="224"/>
      <c r="L9" s="224"/>
      <c r="M9" s="224"/>
      <c r="N9" s="224"/>
      <c r="O9" s="224"/>
      <c r="P9" s="224"/>
      <c r="Q9" s="7"/>
      <c r="R9" s="7"/>
    </row>
    <row r="10" spans="3:18" ht="16" customHeight="1" x14ac:dyDescent="0.35">
      <c r="C10" s="224"/>
      <c r="D10" s="224"/>
      <c r="E10" s="224"/>
      <c r="F10" s="224"/>
      <c r="G10" s="224"/>
      <c r="H10" s="224"/>
      <c r="I10" s="224"/>
      <c r="J10" s="224"/>
      <c r="K10" s="224"/>
      <c r="L10" s="224"/>
      <c r="M10" s="224"/>
      <c r="N10" s="224"/>
      <c r="O10" s="224"/>
      <c r="P10" s="224"/>
      <c r="Q10" s="7"/>
      <c r="R10" s="7"/>
    </row>
    <row r="11" spans="3:18" ht="16" customHeight="1" x14ac:dyDescent="0.35">
      <c r="C11" s="224"/>
      <c r="D11" s="224"/>
      <c r="E11" s="224"/>
      <c r="F11" s="224"/>
      <c r="G11" s="224"/>
      <c r="H11" s="224"/>
      <c r="I11" s="224"/>
      <c r="J11" s="224"/>
      <c r="K11" s="224"/>
      <c r="L11" s="224"/>
      <c r="M11" s="224"/>
      <c r="N11" s="224"/>
      <c r="O11" s="224"/>
      <c r="P11" s="224"/>
      <c r="Q11" s="7"/>
      <c r="R11" s="7"/>
    </row>
    <row r="12" spans="3:18" ht="16.5" x14ac:dyDescent="0.35">
      <c r="C12" s="12"/>
      <c r="D12" s="13"/>
      <c r="E12" s="13"/>
      <c r="F12" s="13"/>
      <c r="G12" s="14"/>
      <c r="H12" s="14"/>
      <c r="I12" s="14"/>
      <c r="J12" s="14"/>
      <c r="K12" s="14"/>
      <c r="L12" s="14"/>
      <c r="M12" s="14"/>
      <c r="N12" s="14"/>
      <c r="O12" s="14"/>
      <c r="P12" s="14"/>
      <c r="Q12" s="14"/>
      <c r="R12" s="15"/>
    </row>
    <row r="13" spans="3:18" ht="16" customHeight="1" x14ac:dyDescent="0.35">
      <c r="C13" s="542" t="s">
        <v>660</v>
      </c>
      <c r="D13" s="542"/>
      <c r="E13" s="542"/>
      <c r="F13" s="542"/>
      <c r="G13" s="542"/>
      <c r="H13" s="542"/>
      <c r="I13" s="542"/>
      <c r="J13" s="542"/>
      <c r="K13" s="542"/>
      <c r="L13" s="542"/>
      <c r="M13" s="542"/>
      <c r="N13" s="542"/>
      <c r="O13" s="542"/>
      <c r="P13" s="542"/>
      <c r="Q13" s="542"/>
      <c r="R13" s="542"/>
    </row>
    <row r="14" spans="3:18" ht="16" customHeight="1" x14ac:dyDescent="0.35">
      <c r="C14" s="542"/>
      <c r="D14" s="542"/>
      <c r="E14" s="542"/>
      <c r="F14" s="542"/>
      <c r="G14" s="542"/>
      <c r="H14" s="542"/>
      <c r="I14" s="542"/>
      <c r="J14" s="542"/>
      <c r="K14" s="542"/>
      <c r="L14" s="542"/>
      <c r="M14" s="542"/>
      <c r="N14" s="542"/>
      <c r="O14" s="542"/>
      <c r="P14" s="542"/>
      <c r="Q14" s="542"/>
      <c r="R14" s="542"/>
    </row>
    <row r="15" spans="3:18" ht="17.149999999999999" customHeight="1" x14ac:dyDescent="0.35">
      <c r="C15" s="542"/>
      <c r="D15" s="542"/>
      <c r="E15" s="542"/>
      <c r="F15" s="542"/>
      <c r="G15" s="542"/>
      <c r="H15" s="542"/>
      <c r="I15" s="542"/>
      <c r="J15" s="542"/>
      <c r="K15" s="542"/>
      <c r="L15" s="542"/>
      <c r="M15" s="542"/>
      <c r="N15" s="542"/>
      <c r="O15" s="542"/>
      <c r="P15" s="542"/>
      <c r="Q15" s="542"/>
      <c r="R15" s="542"/>
    </row>
    <row r="16" spans="3:18" ht="16.5" customHeight="1" x14ac:dyDescent="0.35">
      <c r="C16" s="542"/>
      <c r="D16" s="542"/>
      <c r="E16" s="542"/>
      <c r="F16" s="542"/>
      <c r="G16" s="542"/>
      <c r="H16" s="542"/>
      <c r="I16" s="542"/>
      <c r="J16" s="542"/>
      <c r="K16" s="542"/>
      <c r="L16" s="542"/>
      <c r="M16" s="542"/>
      <c r="N16" s="542"/>
      <c r="O16" s="542"/>
      <c r="P16" s="542"/>
      <c r="Q16" s="542"/>
      <c r="R16" s="542"/>
    </row>
    <row r="17" spans="3:18" ht="16.5" customHeight="1" x14ac:dyDescent="0.35">
      <c r="C17" s="179"/>
      <c r="D17" s="179"/>
      <c r="E17" s="179"/>
      <c r="F17" s="179"/>
      <c r="G17" s="179"/>
      <c r="H17" s="179"/>
      <c r="I17" s="179"/>
      <c r="J17" s="179"/>
      <c r="K17" s="179"/>
      <c r="L17" s="179"/>
      <c r="M17" s="179"/>
      <c r="N17" s="179"/>
      <c r="O17" s="179"/>
      <c r="P17" s="179"/>
      <c r="Q17" s="179"/>
      <c r="R17" s="179"/>
    </row>
    <row r="18" spans="3:18" ht="16.5" customHeight="1" x14ac:dyDescent="0.35">
      <c r="C18" s="542" t="s">
        <v>661</v>
      </c>
      <c r="D18" s="542"/>
      <c r="E18" s="542"/>
      <c r="F18" s="542"/>
      <c r="G18" s="542"/>
      <c r="H18" s="542"/>
      <c r="I18" s="542"/>
      <c r="J18" s="542"/>
      <c r="K18" s="179"/>
      <c r="L18" s="179"/>
      <c r="M18" s="179"/>
      <c r="N18" s="179"/>
      <c r="O18" s="179"/>
      <c r="P18" s="179"/>
      <c r="Q18" s="179"/>
      <c r="R18" s="179"/>
    </row>
    <row r="19" spans="3:18" ht="16.5" customHeight="1" x14ac:dyDescent="0.35">
      <c r="C19" s="542"/>
      <c r="D19" s="542"/>
      <c r="E19" s="542"/>
      <c r="F19" s="542"/>
      <c r="G19" s="542"/>
      <c r="H19" s="542"/>
      <c r="I19" s="542"/>
      <c r="J19" s="542"/>
      <c r="K19" s="179"/>
      <c r="L19" s="179"/>
      <c r="M19" s="179"/>
      <c r="N19" s="179"/>
      <c r="O19" s="179"/>
      <c r="P19" s="179"/>
      <c r="Q19" s="179"/>
      <c r="R19" s="179"/>
    </row>
    <row r="20" spans="3:18" ht="16.5" customHeight="1" x14ac:dyDescent="0.35">
      <c r="C20" s="542"/>
      <c r="D20" s="542"/>
      <c r="E20" s="542"/>
      <c r="F20" s="542"/>
      <c r="G20" s="542"/>
      <c r="H20" s="542"/>
      <c r="I20" s="542"/>
      <c r="J20" s="542"/>
      <c r="K20" s="179"/>
      <c r="L20" s="179"/>
      <c r="M20" s="179"/>
      <c r="N20" s="179"/>
      <c r="O20" s="179"/>
      <c r="P20" s="179"/>
      <c r="Q20" s="179"/>
      <c r="R20" s="179"/>
    </row>
    <row r="21" spans="3:18" ht="16.5" customHeight="1" x14ac:dyDescent="0.35">
      <c r="C21" s="542"/>
      <c r="D21" s="542"/>
      <c r="E21" s="542"/>
      <c r="F21" s="542"/>
      <c r="G21" s="542"/>
      <c r="H21" s="542"/>
      <c r="I21" s="542"/>
      <c r="J21" s="542"/>
      <c r="K21" s="179"/>
      <c r="L21" s="179"/>
      <c r="M21" s="179"/>
      <c r="N21" s="179"/>
      <c r="O21" s="179"/>
      <c r="P21" s="179"/>
      <c r="Q21" s="179"/>
      <c r="R21" s="179"/>
    </row>
    <row r="22" spans="3:18" ht="16" customHeight="1" x14ac:dyDescent="0.35">
      <c r="C22" s="542"/>
      <c r="D22" s="542"/>
      <c r="E22" s="542"/>
      <c r="F22" s="542"/>
      <c r="G22" s="542"/>
      <c r="H22" s="542"/>
      <c r="I22" s="542"/>
      <c r="J22" s="542"/>
      <c r="K22" s="179"/>
      <c r="L22" s="179"/>
      <c r="M22" s="179"/>
      <c r="N22" s="179"/>
      <c r="O22" s="179"/>
      <c r="P22" s="179"/>
      <c r="Q22" s="179"/>
      <c r="R22" s="179"/>
    </row>
    <row r="23" spans="3:18" ht="16" customHeight="1" x14ac:dyDescent="0.35">
      <c r="C23" s="542"/>
      <c r="D23" s="542"/>
      <c r="E23" s="542"/>
      <c r="F23" s="542"/>
      <c r="G23" s="542"/>
      <c r="H23" s="542"/>
      <c r="I23" s="542"/>
      <c r="J23" s="542"/>
      <c r="K23" s="179"/>
      <c r="L23" s="179"/>
      <c r="M23" s="179"/>
      <c r="N23" s="179"/>
      <c r="O23" s="179"/>
      <c r="P23" s="179"/>
      <c r="Q23" s="179"/>
      <c r="R23" s="179"/>
    </row>
    <row r="24" spans="3:18" ht="16" customHeight="1" x14ac:dyDescent="0.35">
      <c r="C24" s="542"/>
      <c r="D24" s="542"/>
      <c r="E24" s="542"/>
      <c r="F24" s="542"/>
      <c r="G24" s="542"/>
      <c r="H24" s="542"/>
      <c r="I24" s="542"/>
      <c r="J24" s="542"/>
      <c r="K24" s="179"/>
      <c r="L24" s="179"/>
      <c r="M24" s="179"/>
      <c r="N24" s="179"/>
      <c r="O24" s="179"/>
      <c r="P24" s="179"/>
      <c r="Q24" s="179"/>
      <c r="R24" s="179"/>
    </row>
    <row r="25" spans="3:18" ht="16" customHeight="1" x14ac:dyDescent="0.35">
      <c r="C25" s="542"/>
      <c r="D25" s="542"/>
      <c r="E25" s="542"/>
      <c r="F25" s="542"/>
      <c r="G25" s="542"/>
      <c r="H25" s="542"/>
      <c r="I25" s="542"/>
      <c r="J25" s="542"/>
      <c r="K25" s="179"/>
      <c r="L25" s="179"/>
      <c r="M25" s="179"/>
      <c r="N25" s="179"/>
      <c r="O25" s="179"/>
      <c r="P25" s="179"/>
      <c r="Q25" s="179"/>
      <c r="R25" s="179"/>
    </row>
    <row r="26" spans="3:18" ht="16" customHeight="1" x14ac:dyDescent="0.35">
      <c r="C26" s="542"/>
      <c r="D26" s="542"/>
      <c r="E26" s="542"/>
      <c r="F26" s="542"/>
      <c r="G26" s="542"/>
      <c r="H26" s="542"/>
      <c r="I26" s="542"/>
      <c r="J26" s="542"/>
      <c r="K26" s="179"/>
      <c r="L26" s="179"/>
      <c r="M26" s="179"/>
      <c r="N26" s="179"/>
      <c r="O26" s="179"/>
      <c r="P26" s="179"/>
      <c r="Q26" s="179"/>
      <c r="R26" s="179"/>
    </row>
    <row r="27" spans="3:18" ht="16" customHeight="1" x14ac:dyDescent="0.35">
      <c r="C27" s="542"/>
      <c r="D27" s="542"/>
      <c r="E27" s="542"/>
      <c r="F27" s="542"/>
      <c r="G27" s="542"/>
      <c r="H27" s="542"/>
      <c r="I27" s="542"/>
      <c r="J27" s="542"/>
      <c r="K27" s="24"/>
      <c r="L27" s="24"/>
      <c r="M27" s="24"/>
      <c r="N27" s="24"/>
      <c r="O27" s="24"/>
      <c r="P27" s="24"/>
      <c r="Q27" s="24"/>
      <c r="R27" s="24"/>
    </row>
    <row r="28" spans="3:18" ht="16" customHeight="1" x14ac:dyDescent="0.35">
      <c r="C28" s="542"/>
      <c r="D28" s="542"/>
      <c r="E28" s="542"/>
      <c r="F28" s="542"/>
      <c r="G28" s="542"/>
      <c r="H28" s="542"/>
      <c r="I28" s="542"/>
      <c r="J28" s="542"/>
      <c r="K28" s="24"/>
      <c r="L28" s="24"/>
      <c r="M28" s="24"/>
      <c r="N28" s="24"/>
      <c r="O28" s="24"/>
      <c r="P28" s="24"/>
      <c r="Q28" s="24"/>
      <c r="R28" s="24"/>
    </row>
    <row r="29" spans="3:18" ht="16" customHeight="1" x14ac:dyDescent="0.35">
      <c r="C29" s="542"/>
      <c r="D29" s="542"/>
      <c r="E29" s="542"/>
      <c r="F29" s="542"/>
      <c r="G29" s="542"/>
      <c r="H29" s="542"/>
      <c r="I29" s="542"/>
      <c r="J29" s="542"/>
      <c r="K29" s="24"/>
      <c r="L29" s="24"/>
      <c r="M29" s="24"/>
      <c r="N29" s="24"/>
      <c r="O29" s="24"/>
      <c r="P29" s="24"/>
      <c r="Q29" s="24"/>
      <c r="R29" s="24"/>
    </row>
    <row r="30" spans="3:18" ht="16" customHeight="1" x14ac:dyDescent="0.35">
      <c r="C30" s="24"/>
      <c r="D30" s="24"/>
      <c r="E30" s="24"/>
      <c r="F30" s="24"/>
      <c r="G30" s="24"/>
      <c r="H30" s="24"/>
      <c r="I30" s="24"/>
      <c r="J30" s="24"/>
      <c r="K30" s="24"/>
      <c r="L30" s="24"/>
      <c r="M30" s="24"/>
      <c r="N30" s="24"/>
      <c r="O30" s="24"/>
      <c r="P30" s="24"/>
      <c r="Q30" s="24"/>
      <c r="R30" s="24"/>
    </row>
    <row r="31" spans="3:18" ht="16" customHeight="1" x14ac:dyDescent="0.35">
      <c r="C31" s="24"/>
      <c r="D31" s="24"/>
      <c r="E31" s="24"/>
      <c r="F31" s="24"/>
      <c r="G31" s="24"/>
      <c r="H31" s="24"/>
      <c r="I31" s="24"/>
      <c r="J31" s="24"/>
      <c r="K31" s="24"/>
      <c r="L31" s="24"/>
      <c r="M31" s="24"/>
      <c r="N31" s="24"/>
      <c r="O31" s="24"/>
      <c r="P31" s="24"/>
      <c r="Q31" s="24"/>
      <c r="R31" s="24"/>
    </row>
    <row r="32" spans="3:18" ht="16" customHeight="1" x14ac:dyDescent="0.35">
      <c r="C32" s="24"/>
      <c r="D32" s="24"/>
      <c r="E32" s="24"/>
      <c r="F32" s="24"/>
      <c r="G32" s="24"/>
      <c r="H32" s="24"/>
      <c r="I32" s="24"/>
      <c r="J32" s="24"/>
      <c r="K32" s="24"/>
      <c r="L32" s="24"/>
      <c r="M32" s="24"/>
      <c r="N32" s="24"/>
      <c r="O32" s="24"/>
      <c r="P32" s="24"/>
      <c r="Q32" s="24"/>
      <c r="R32" s="24"/>
    </row>
    <row r="33" spans="3:18" ht="16" customHeight="1" x14ac:dyDescent="0.35">
      <c r="C33" s="24"/>
      <c r="D33" s="24"/>
      <c r="E33" s="24"/>
      <c r="F33" s="24"/>
      <c r="G33" s="24"/>
      <c r="H33" s="24"/>
      <c r="I33" s="24"/>
      <c r="J33" s="24"/>
      <c r="K33" s="24"/>
      <c r="L33" s="24"/>
      <c r="M33" s="24"/>
      <c r="N33" s="24"/>
      <c r="O33" s="24"/>
      <c r="P33" s="24"/>
      <c r="Q33" s="24"/>
      <c r="R33" s="24"/>
    </row>
    <row r="34" spans="3:18" ht="16" customHeight="1" x14ac:dyDescent="0.35">
      <c r="C34" s="25"/>
      <c r="D34" s="25"/>
      <c r="E34" s="25"/>
      <c r="F34" s="25"/>
      <c r="G34" s="25"/>
      <c r="H34" s="25"/>
      <c r="I34" s="25"/>
      <c r="J34" s="25"/>
      <c r="K34" s="25"/>
      <c r="L34" s="25"/>
      <c r="M34" s="25"/>
      <c r="N34" s="25"/>
      <c r="O34" s="24"/>
      <c r="P34" s="24"/>
      <c r="Q34" s="24"/>
      <c r="R34" s="24"/>
    </row>
    <row r="35" spans="3:18" ht="16" customHeight="1" x14ac:dyDescent="0.35">
      <c r="C35" s="25"/>
      <c r="D35" s="25"/>
      <c r="E35" s="25"/>
      <c r="F35" s="25"/>
      <c r="G35" s="25"/>
      <c r="H35" s="25"/>
      <c r="I35" s="25"/>
      <c r="J35" s="25"/>
      <c r="K35" s="25"/>
      <c r="L35" s="25"/>
      <c r="M35" s="25"/>
      <c r="N35" s="25"/>
      <c r="O35" s="24"/>
      <c r="P35" s="24"/>
      <c r="Q35" s="24"/>
      <c r="R35" s="24"/>
    </row>
    <row r="36" spans="3:18" ht="16" customHeight="1" x14ac:dyDescent="0.35">
      <c r="C36" s="25"/>
      <c r="D36" s="25"/>
      <c r="E36" s="25"/>
      <c r="F36" s="25"/>
      <c r="G36" s="25"/>
      <c r="H36" s="25"/>
      <c r="I36" s="25"/>
      <c r="J36" s="25"/>
      <c r="K36" s="25"/>
      <c r="L36" s="25"/>
      <c r="M36" s="25"/>
      <c r="N36" s="25"/>
      <c r="O36" s="24"/>
      <c r="P36" s="24"/>
      <c r="Q36" s="24"/>
      <c r="R36" s="24"/>
    </row>
    <row r="37" spans="3:18" ht="16" customHeight="1" x14ac:dyDescent="0.35">
      <c r="C37" s="25"/>
      <c r="D37" s="25"/>
      <c r="E37" s="25"/>
      <c r="F37" s="25"/>
      <c r="G37" s="25"/>
      <c r="H37" s="25"/>
      <c r="I37" s="25"/>
      <c r="J37" s="25"/>
      <c r="K37" s="25"/>
      <c r="L37" s="25"/>
      <c r="M37" s="25"/>
      <c r="N37" s="25"/>
      <c r="O37" s="24"/>
      <c r="P37" s="24"/>
      <c r="Q37" s="24"/>
      <c r="R37" s="24"/>
    </row>
    <row r="38" spans="3:18" ht="16" customHeight="1" x14ac:dyDescent="0.35">
      <c r="C38" s="25"/>
      <c r="D38" s="25"/>
      <c r="E38" s="25"/>
      <c r="F38" s="25"/>
      <c r="G38" s="25"/>
      <c r="H38" s="25"/>
      <c r="I38" s="25"/>
      <c r="J38" s="25"/>
      <c r="K38" s="25"/>
      <c r="L38" s="25"/>
      <c r="M38" s="25"/>
      <c r="N38" s="25"/>
      <c r="O38" s="24"/>
      <c r="P38" s="24"/>
      <c r="Q38" s="24"/>
      <c r="R38" s="24"/>
    </row>
    <row r="39" spans="3:18" ht="16" customHeight="1" x14ac:dyDescent="0.35">
      <c r="C39" s="25"/>
      <c r="D39" s="25"/>
      <c r="E39" s="25"/>
      <c r="F39" s="25"/>
      <c r="G39" s="25"/>
      <c r="H39" s="25"/>
      <c r="I39" s="25"/>
      <c r="J39" s="25"/>
      <c r="K39" s="25"/>
      <c r="L39" s="25"/>
      <c r="M39" s="25"/>
      <c r="N39" s="25"/>
      <c r="O39" s="24"/>
      <c r="P39" s="24"/>
      <c r="Q39" s="24"/>
      <c r="R39" s="24"/>
    </row>
    <row r="40" spans="3:18" ht="16" customHeight="1" x14ac:dyDescent="0.35">
      <c r="C40" s="25"/>
      <c r="D40" s="25"/>
      <c r="E40" s="25"/>
      <c r="F40" s="25"/>
      <c r="G40" s="25"/>
      <c r="H40" s="25"/>
      <c r="I40" s="25"/>
      <c r="J40" s="25"/>
      <c r="K40" s="25"/>
      <c r="L40" s="25"/>
      <c r="M40" s="25"/>
      <c r="N40" s="25"/>
      <c r="O40" s="24"/>
      <c r="P40" s="24"/>
      <c r="Q40" s="24"/>
      <c r="R40" s="24"/>
    </row>
    <row r="41" spans="3:18" ht="16" customHeight="1" x14ac:dyDescent="0.35">
      <c r="C41" s="25"/>
      <c r="D41" s="25"/>
      <c r="E41" s="25"/>
      <c r="F41" s="25"/>
      <c r="G41" s="25"/>
      <c r="H41" s="25"/>
      <c r="I41" s="25"/>
      <c r="J41" s="25"/>
      <c r="K41" s="25"/>
      <c r="L41" s="25"/>
      <c r="M41" s="25"/>
      <c r="N41" s="25"/>
      <c r="O41" s="24"/>
      <c r="Q41" s="24"/>
      <c r="R41" s="24"/>
    </row>
    <row r="42" spans="3:18" ht="16" customHeight="1" x14ac:dyDescent="0.35">
      <c r="C42" s="24"/>
      <c r="D42" s="24"/>
      <c r="E42" s="24"/>
      <c r="F42" s="24"/>
      <c r="G42" s="24"/>
      <c r="H42" s="24"/>
      <c r="I42" s="24"/>
      <c r="J42" s="24"/>
      <c r="K42" s="24"/>
      <c r="L42" s="24"/>
      <c r="M42" s="24"/>
      <c r="N42" s="24"/>
      <c r="O42" s="24"/>
      <c r="P42" s="619"/>
      <c r="Q42" s="619"/>
      <c r="R42" s="24"/>
    </row>
    <row r="43" spans="3:18" ht="16" customHeight="1" x14ac:dyDescent="0.35">
      <c r="C43" s="24"/>
      <c r="D43" s="24"/>
      <c r="E43" s="24"/>
      <c r="F43" s="24"/>
      <c r="G43" s="24"/>
      <c r="H43" s="24"/>
      <c r="I43" s="24"/>
      <c r="J43" s="24"/>
      <c r="K43" s="24"/>
      <c r="L43" s="24"/>
      <c r="M43" s="24"/>
      <c r="N43" s="24"/>
      <c r="O43" s="24"/>
      <c r="P43" s="24"/>
      <c r="Q43" s="24"/>
      <c r="R43" s="24"/>
    </row>
    <row r="44" spans="3:18" ht="16" customHeight="1" x14ac:dyDescent="0.35">
      <c r="C44" s="24"/>
      <c r="D44" s="24"/>
      <c r="E44" s="24"/>
      <c r="F44" s="24"/>
      <c r="G44" s="24"/>
      <c r="H44" s="24"/>
      <c r="I44" s="24"/>
      <c r="J44" s="24"/>
      <c r="K44" s="24"/>
      <c r="L44" s="24"/>
      <c r="M44" s="24"/>
      <c r="N44" s="24"/>
      <c r="O44" s="24"/>
      <c r="P44" s="24"/>
      <c r="Q44" s="24"/>
      <c r="R44" s="24"/>
    </row>
    <row r="45" spans="3:18" ht="16" customHeight="1" x14ac:dyDescent="0.35">
      <c r="C45" s="24"/>
      <c r="D45" s="24"/>
      <c r="E45" s="24"/>
      <c r="F45" s="24"/>
      <c r="G45" s="24"/>
      <c r="H45" s="24"/>
      <c r="I45" s="24"/>
      <c r="J45" s="24"/>
      <c r="K45" s="24"/>
      <c r="L45" s="24"/>
      <c r="M45" s="24"/>
      <c r="N45" s="24"/>
      <c r="O45" s="24"/>
      <c r="P45" s="24"/>
      <c r="Q45" s="24"/>
      <c r="R45" s="24"/>
    </row>
    <row r="46" spans="3:18" ht="16" customHeight="1" x14ac:dyDescent="0.35">
      <c r="C46" s="24"/>
      <c r="D46" s="24"/>
      <c r="E46" s="24"/>
      <c r="F46" s="24"/>
      <c r="G46" s="24"/>
      <c r="H46" s="24"/>
      <c r="I46" s="24"/>
      <c r="J46" s="24"/>
      <c r="K46" s="24"/>
      <c r="L46" s="24"/>
      <c r="M46" s="24"/>
      <c r="N46" s="24"/>
      <c r="O46" s="24"/>
      <c r="P46" s="24"/>
      <c r="Q46" s="24"/>
      <c r="R46" s="24"/>
    </row>
    <row r="47" spans="3:18" ht="16" customHeight="1" x14ac:dyDescent="0.35">
      <c r="C47" s="24"/>
      <c r="D47" s="24"/>
      <c r="E47" s="24"/>
      <c r="F47" s="24"/>
      <c r="G47" s="24"/>
      <c r="H47" s="24"/>
      <c r="I47" s="24"/>
      <c r="J47" s="24"/>
      <c r="K47" s="24"/>
      <c r="L47" s="24"/>
      <c r="M47" s="24"/>
      <c r="N47" s="24"/>
      <c r="O47" s="24"/>
      <c r="P47" s="24"/>
      <c r="Q47" s="24"/>
      <c r="R47" s="24"/>
    </row>
    <row r="48" spans="3:18" ht="16" customHeight="1" x14ac:dyDescent="0.35">
      <c r="C48" s="24"/>
      <c r="D48" s="24"/>
      <c r="E48" s="24"/>
      <c r="F48" s="24"/>
      <c r="G48" s="24"/>
      <c r="H48" s="24"/>
      <c r="I48" s="24"/>
      <c r="J48" s="24"/>
      <c r="K48" s="24"/>
      <c r="L48" s="24"/>
      <c r="M48" s="24"/>
      <c r="N48" s="24"/>
      <c r="O48" s="24"/>
      <c r="P48" s="24"/>
      <c r="Q48" s="24"/>
      <c r="R48" s="24"/>
    </row>
    <row r="49" spans="3:18" ht="16" customHeight="1" x14ac:dyDescent="0.35">
      <c r="C49" s="24"/>
      <c r="D49" s="24"/>
      <c r="E49" s="24"/>
      <c r="F49" s="24"/>
      <c r="G49" s="24"/>
      <c r="H49" s="24"/>
      <c r="I49" s="24"/>
      <c r="J49" s="24"/>
      <c r="K49" s="24"/>
      <c r="L49" s="24"/>
      <c r="M49" s="24"/>
      <c r="N49" s="24"/>
      <c r="O49" s="24"/>
      <c r="P49" s="24"/>
      <c r="Q49" s="24"/>
      <c r="R49" s="24"/>
    </row>
    <row r="50" spans="3:18" ht="16" customHeight="1" x14ac:dyDescent="0.35">
      <c r="C50" s="24"/>
      <c r="D50" s="24"/>
      <c r="E50" s="24"/>
      <c r="F50" s="24"/>
      <c r="G50" s="24"/>
      <c r="H50" s="24"/>
      <c r="I50" s="24"/>
      <c r="J50" s="24"/>
      <c r="K50" s="24"/>
      <c r="L50" s="24"/>
      <c r="M50" s="24"/>
      <c r="N50" s="24"/>
      <c r="O50" s="24"/>
      <c r="P50" s="24"/>
      <c r="Q50" s="24"/>
      <c r="R50" s="24"/>
    </row>
    <row r="51" spans="3:18" ht="16" customHeight="1" x14ac:dyDescent="0.35">
      <c r="C51" s="24"/>
      <c r="D51" s="24"/>
      <c r="E51" s="24"/>
      <c r="F51" s="24"/>
      <c r="G51" s="24"/>
      <c r="H51" s="24"/>
      <c r="I51" s="24"/>
      <c r="J51" s="24"/>
      <c r="K51" s="24"/>
      <c r="L51" s="24"/>
      <c r="M51" s="24"/>
      <c r="N51" s="24"/>
      <c r="O51" s="24"/>
      <c r="P51" s="24"/>
      <c r="Q51" s="24"/>
      <c r="R51" s="24"/>
    </row>
    <row r="52" spans="3:18" ht="16" customHeight="1" x14ac:dyDescent="0.35">
      <c r="C52" s="24"/>
      <c r="D52" s="24"/>
      <c r="E52" s="24"/>
      <c r="F52" s="24"/>
      <c r="G52" s="24"/>
      <c r="H52" s="24"/>
      <c r="I52" s="24"/>
      <c r="J52" s="24"/>
      <c r="K52" s="24"/>
      <c r="L52" s="24"/>
      <c r="M52" s="24"/>
      <c r="N52" s="24"/>
      <c r="O52" s="24"/>
      <c r="P52" s="24"/>
      <c r="Q52" s="24"/>
      <c r="R52" s="24"/>
    </row>
    <row r="53" spans="3:18" ht="16" customHeight="1" x14ac:dyDescent="0.35">
      <c r="C53" s="24"/>
      <c r="D53" s="24"/>
      <c r="E53" s="24"/>
      <c r="F53" s="24"/>
      <c r="G53" s="24"/>
      <c r="H53" s="24"/>
      <c r="I53" s="24"/>
      <c r="J53" s="24"/>
      <c r="K53" s="24"/>
      <c r="L53" s="24"/>
      <c r="M53" s="24"/>
      <c r="N53" s="24"/>
      <c r="O53" s="24"/>
      <c r="P53" s="24"/>
      <c r="Q53" s="24"/>
      <c r="R53" s="24"/>
    </row>
    <row r="54" spans="3:18" ht="16" customHeight="1" x14ac:dyDescent="0.35">
      <c r="C54" s="24"/>
      <c r="D54" s="24"/>
      <c r="E54" s="24"/>
      <c r="F54" s="24"/>
      <c r="G54" s="24"/>
      <c r="H54" s="24"/>
      <c r="I54" s="24"/>
      <c r="J54" s="24"/>
      <c r="K54" s="24"/>
      <c r="L54" s="24"/>
      <c r="M54" s="24"/>
      <c r="N54" s="24"/>
      <c r="O54" s="24"/>
      <c r="P54" s="24"/>
      <c r="Q54" s="24"/>
      <c r="R54" s="24"/>
    </row>
    <row r="55" spans="3:18" ht="16" customHeight="1" x14ac:dyDescent="0.35">
      <c r="C55" s="24"/>
      <c r="D55" s="24"/>
      <c r="E55" s="24"/>
      <c r="F55" s="24"/>
      <c r="G55" s="24"/>
      <c r="H55" s="24"/>
      <c r="I55" s="24"/>
      <c r="J55" s="24"/>
      <c r="K55" s="24"/>
      <c r="L55" s="24"/>
      <c r="M55" s="24"/>
      <c r="N55" s="24"/>
      <c r="O55" s="24"/>
      <c r="P55" s="24"/>
      <c r="Q55" s="24"/>
      <c r="R55" s="24"/>
    </row>
    <row r="56" spans="3:18" ht="16" customHeight="1" x14ac:dyDescent="0.35">
      <c r="C56" s="24"/>
      <c r="D56" s="24"/>
      <c r="E56" s="24"/>
      <c r="F56" s="24"/>
      <c r="G56" s="24"/>
      <c r="H56" s="24"/>
      <c r="I56" s="24"/>
      <c r="J56" s="24"/>
      <c r="K56" s="24"/>
      <c r="L56" s="24"/>
      <c r="M56" s="24"/>
      <c r="N56" s="24"/>
      <c r="O56" s="24"/>
      <c r="P56" s="24"/>
      <c r="Q56" s="24"/>
      <c r="R56" s="24"/>
    </row>
    <row r="57" spans="3:18" ht="16" customHeight="1" x14ac:dyDescent="0.35">
      <c r="C57" s="24"/>
      <c r="D57" s="24"/>
      <c r="E57" s="24"/>
      <c r="F57" s="24"/>
      <c r="G57" s="24"/>
      <c r="H57" s="24"/>
      <c r="I57" s="24"/>
      <c r="J57" s="24"/>
      <c r="K57" s="24"/>
      <c r="L57" s="24"/>
      <c r="M57" s="24"/>
      <c r="N57" s="24"/>
      <c r="O57" s="24"/>
      <c r="P57" s="24"/>
      <c r="Q57" s="24"/>
      <c r="R57" s="24"/>
    </row>
    <row r="58" spans="3:18" ht="16" customHeight="1" x14ac:dyDescent="0.35">
      <c r="C58" s="24"/>
      <c r="D58" s="24"/>
      <c r="E58" s="24"/>
      <c r="F58" s="24"/>
      <c r="G58" s="24"/>
      <c r="H58" s="24"/>
      <c r="I58" s="24"/>
      <c r="J58" s="24"/>
      <c r="K58" s="24"/>
      <c r="L58" s="24"/>
      <c r="M58" s="24"/>
      <c r="N58" s="24"/>
      <c r="O58" s="24"/>
      <c r="P58" s="24"/>
      <c r="Q58" s="24"/>
      <c r="R58" s="24"/>
    </row>
    <row r="59" spans="3:18" ht="16" customHeight="1" x14ac:dyDescent="0.35">
      <c r="C59" s="24"/>
      <c r="D59" s="24"/>
      <c r="E59" s="24"/>
      <c r="F59" s="24"/>
      <c r="G59" s="24"/>
      <c r="H59" s="24"/>
      <c r="I59" s="24"/>
      <c r="J59" s="24"/>
      <c r="K59" s="24"/>
      <c r="L59" s="24"/>
      <c r="M59" s="24"/>
      <c r="N59" s="24"/>
      <c r="O59" s="24"/>
      <c r="P59" s="24"/>
      <c r="Q59" s="24"/>
      <c r="R59" s="24"/>
    </row>
    <row r="60" spans="3:18" ht="16" customHeight="1" x14ac:dyDescent="0.35">
      <c r="C60" s="24"/>
      <c r="D60" s="24"/>
      <c r="E60" s="24"/>
      <c r="F60" s="24"/>
      <c r="G60" s="24"/>
      <c r="H60" s="24"/>
      <c r="I60" s="24"/>
      <c r="J60" s="24"/>
      <c r="K60" s="24"/>
      <c r="L60" s="24"/>
      <c r="M60" s="24"/>
      <c r="N60" s="24"/>
      <c r="O60" s="24"/>
      <c r="P60" s="24"/>
      <c r="Q60" s="24"/>
      <c r="R60" s="24"/>
    </row>
    <row r="61" spans="3:18" ht="16" customHeight="1" x14ac:dyDescent="0.35">
      <c r="C61" s="24"/>
      <c r="D61" s="24"/>
      <c r="E61" s="24"/>
      <c r="F61" s="24"/>
      <c r="G61" s="24"/>
      <c r="H61" s="24"/>
      <c r="I61" s="24"/>
      <c r="J61" s="24"/>
      <c r="K61" s="24"/>
      <c r="L61" s="24"/>
      <c r="M61" s="24"/>
      <c r="N61" s="24"/>
      <c r="O61" s="24"/>
      <c r="P61" s="24"/>
      <c r="Q61" s="24"/>
      <c r="R61" s="24"/>
    </row>
    <row r="62" spans="3:18" ht="16" customHeight="1" x14ac:dyDescent="0.35">
      <c r="C62" s="24"/>
      <c r="D62" s="24"/>
      <c r="E62" s="24"/>
      <c r="F62" s="24"/>
      <c r="G62" s="24"/>
      <c r="H62" s="24"/>
      <c r="I62" s="24"/>
      <c r="J62" s="24"/>
      <c r="K62" s="24"/>
      <c r="L62" s="24"/>
      <c r="M62" s="24"/>
      <c r="N62" s="24"/>
      <c r="O62" s="24"/>
      <c r="P62" s="24"/>
      <c r="Q62" s="24"/>
      <c r="R62" s="24"/>
    </row>
    <row r="63" spans="3:18" ht="16" customHeight="1" x14ac:dyDescent="0.35">
      <c r="C63" s="24"/>
      <c r="D63" s="24"/>
      <c r="E63" s="24"/>
      <c r="F63" s="24"/>
      <c r="G63" s="24"/>
      <c r="H63" s="24"/>
      <c r="I63" s="24"/>
      <c r="J63" s="24"/>
      <c r="K63" s="24"/>
      <c r="L63" s="24"/>
      <c r="M63" s="24"/>
      <c r="N63" s="24"/>
      <c r="O63" s="24"/>
      <c r="P63" s="24"/>
      <c r="Q63" s="24"/>
      <c r="R63" s="24"/>
    </row>
    <row r="64" spans="3:18" ht="16" customHeight="1" x14ac:dyDescent="0.35">
      <c r="C64" s="24"/>
      <c r="D64" s="24"/>
      <c r="E64" s="24"/>
      <c r="F64" s="24"/>
      <c r="G64" s="24"/>
      <c r="H64" s="24"/>
      <c r="I64" s="24"/>
      <c r="J64" s="24"/>
      <c r="K64" s="24"/>
      <c r="L64" s="24"/>
      <c r="M64" s="24"/>
      <c r="N64" s="24"/>
      <c r="O64" s="24"/>
      <c r="P64" s="24"/>
      <c r="Q64" s="24"/>
      <c r="R64" s="24"/>
    </row>
    <row r="65" spans="3:18" ht="16" customHeight="1" x14ac:dyDescent="0.35">
      <c r="C65" s="24"/>
      <c r="D65" s="24"/>
      <c r="E65" s="24"/>
      <c r="F65" s="24"/>
      <c r="G65" s="24"/>
      <c r="H65" s="24"/>
      <c r="I65" s="24"/>
      <c r="J65" s="24"/>
      <c r="K65" s="24"/>
      <c r="L65" s="24"/>
      <c r="M65" s="24"/>
      <c r="N65" s="24"/>
      <c r="O65" s="24"/>
      <c r="P65" s="24"/>
      <c r="Q65" s="24"/>
      <c r="R65" s="24"/>
    </row>
    <row r="66" spans="3:18" ht="16" customHeight="1" x14ac:dyDescent="0.35">
      <c r="C66" s="24"/>
      <c r="D66" s="24"/>
      <c r="E66" s="24"/>
      <c r="F66" s="24"/>
      <c r="G66" s="24"/>
      <c r="H66" s="24"/>
      <c r="I66" s="24"/>
      <c r="J66" s="24"/>
      <c r="K66" s="24"/>
      <c r="L66" s="24"/>
      <c r="M66" s="24"/>
      <c r="N66" s="24"/>
      <c r="O66" s="24"/>
      <c r="P66" s="24"/>
      <c r="Q66" s="24"/>
      <c r="R66" s="24"/>
    </row>
    <row r="67" spans="3:18" ht="16" customHeight="1" x14ac:dyDescent="0.35">
      <c r="C67" s="24"/>
      <c r="D67" s="24"/>
      <c r="E67" s="24"/>
      <c r="F67" s="24"/>
      <c r="G67" s="24"/>
      <c r="H67" s="24"/>
      <c r="I67" s="24"/>
      <c r="J67" s="24"/>
      <c r="K67" s="24"/>
      <c r="L67" s="24"/>
      <c r="M67" s="24"/>
      <c r="N67" s="24"/>
      <c r="O67" s="24"/>
      <c r="P67" s="24"/>
      <c r="Q67" s="24"/>
      <c r="R67" s="24"/>
    </row>
    <row r="68" spans="3:18" ht="16" customHeight="1" x14ac:dyDescent="0.35">
      <c r="C68" s="24"/>
      <c r="D68" s="24"/>
      <c r="E68" s="24"/>
      <c r="F68" s="24"/>
      <c r="G68" s="24"/>
      <c r="H68" s="24"/>
      <c r="I68" s="24"/>
      <c r="J68" s="24"/>
      <c r="K68" s="24"/>
      <c r="L68" s="24"/>
      <c r="M68" s="24"/>
      <c r="N68" s="24"/>
      <c r="O68" s="24"/>
      <c r="P68" s="24"/>
      <c r="Q68" s="24"/>
      <c r="R68" s="24"/>
    </row>
    <row r="69" spans="3:18" ht="16" customHeight="1" x14ac:dyDescent="0.35">
      <c r="C69" s="24"/>
      <c r="D69" s="24"/>
      <c r="E69" s="24"/>
      <c r="F69" s="24"/>
      <c r="G69" s="24"/>
      <c r="H69" s="24"/>
      <c r="I69" s="24"/>
      <c r="J69" s="24"/>
      <c r="K69" s="24"/>
      <c r="L69" s="24"/>
      <c r="M69" s="24"/>
      <c r="N69" s="24"/>
      <c r="O69" s="24"/>
      <c r="P69" s="24"/>
      <c r="Q69" s="24"/>
      <c r="R69" s="24"/>
    </row>
    <row r="70" spans="3:18" ht="16" customHeight="1" x14ac:dyDescent="0.35">
      <c r="C70" s="24"/>
      <c r="D70" s="24"/>
      <c r="E70" s="24"/>
      <c r="F70" s="24"/>
      <c r="G70" s="24"/>
      <c r="H70" s="24"/>
      <c r="I70" s="24"/>
      <c r="J70" s="24"/>
      <c r="K70" s="24"/>
      <c r="L70" s="24"/>
      <c r="M70" s="24"/>
      <c r="N70" s="24"/>
      <c r="O70" s="24"/>
      <c r="P70" s="24"/>
      <c r="Q70" s="24"/>
      <c r="R70" s="24"/>
    </row>
    <row r="71" spans="3:18" ht="16" customHeight="1" x14ac:dyDescent="0.35">
      <c r="C71" s="24"/>
      <c r="D71" s="24"/>
      <c r="E71" s="24"/>
      <c r="F71" s="24"/>
      <c r="G71" s="24"/>
      <c r="H71" s="24"/>
      <c r="I71" s="24"/>
      <c r="J71" s="24"/>
      <c r="K71" s="24"/>
      <c r="L71" s="24"/>
      <c r="M71" s="24"/>
      <c r="N71" s="24"/>
      <c r="O71" s="24"/>
      <c r="P71" s="24"/>
      <c r="Q71" s="24"/>
      <c r="R71" s="24"/>
    </row>
    <row r="72" spans="3:18" ht="16" customHeight="1" x14ac:dyDescent="0.35">
      <c r="C72" s="24"/>
      <c r="D72" s="24"/>
      <c r="E72" s="24"/>
      <c r="F72" s="24"/>
      <c r="G72" s="24"/>
      <c r="H72" s="24"/>
      <c r="I72" s="24"/>
      <c r="J72" s="24"/>
      <c r="K72" s="24"/>
      <c r="L72" s="24"/>
      <c r="M72" s="24"/>
      <c r="N72" s="24"/>
      <c r="O72" s="24"/>
      <c r="P72" s="24"/>
      <c r="Q72" s="24"/>
      <c r="R72" s="24"/>
    </row>
    <row r="73" spans="3:18" ht="16" customHeight="1" x14ac:dyDescent="0.35">
      <c r="C73" s="24"/>
      <c r="D73" s="24"/>
      <c r="E73" s="24"/>
      <c r="F73" s="24"/>
      <c r="G73" s="24"/>
      <c r="H73" s="24"/>
      <c r="I73" s="24"/>
      <c r="J73" s="24"/>
      <c r="K73" s="24"/>
      <c r="L73" s="24"/>
      <c r="M73" s="24"/>
      <c r="N73" s="24"/>
      <c r="O73" s="24"/>
      <c r="P73" s="24"/>
      <c r="Q73" s="24"/>
      <c r="R73" s="24"/>
    </row>
    <row r="74" spans="3:18" ht="16" customHeight="1" x14ac:dyDescent="0.35">
      <c r="C74" s="24"/>
      <c r="D74" s="24"/>
      <c r="E74" s="24"/>
      <c r="F74" s="24"/>
      <c r="G74" s="24"/>
      <c r="H74" s="24"/>
      <c r="I74" s="24"/>
      <c r="J74" s="24"/>
      <c r="K74" s="24"/>
      <c r="L74" s="24"/>
      <c r="M74" s="24"/>
      <c r="N74" s="24"/>
      <c r="O74" s="24"/>
      <c r="P74" s="24"/>
      <c r="Q74" s="24"/>
      <c r="R74" s="24"/>
    </row>
    <row r="75" spans="3:18" ht="16" customHeight="1" x14ac:dyDescent="0.35">
      <c r="C75" s="24"/>
      <c r="D75" s="24"/>
      <c r="E75" s="24"/>
      <c r="F75" s="24"/>
      <c r="G75" s="24"/>
      <c r="H75" s="24"/>
      <c r="I75" s="24"/>
      <c r="J75" s="24"/>
      <c r="K75" s="24"/>
      <c r="L75" s="24"/>
      <c r="M75" s="24"/>
      <c r="N75" s="24"/>
      <c r="O75" s="24"/>
      <c r="P75" s="24"/>
      <c r="Q75" s="24"/>
      <c r="R75" s="24"/>
    </row>
    <row r="76" spans="3:18" ht="16" customHeight="1" x14ac:dyDescent="0.35">
      <c r="C76" s="24"/>
      <c r="D76" s="24"/>
      <c r="E76" s="24"/>
      <c r="F76" s="24"/>
      <c r="G76" s="24"/>
      <c r="H76" s="24"/>
      <c r="I76" s="24"/>
      <c r="J76" s="24"/>
      <c r="K76" s="24"/>
      <c r="L76" s="24"/>
      <c r="M76" s="24"/>
      <c r="N76" s="24"/>
      <c r="O76" s="24"/>
      <c r="P76" s="24"/>
      <c r="Q76" s="24"/>
      <c r="R76" s="24"/>
    </row>
    <row r="77" spans="3:18" ht="16" customHeight="1" x14ac:dyDescent="0.35">
      <c r="C77" s="24"/>
      <c r="D77" s="24"/>
      <c r="E77" s="24"/>
      <c r="F77" s="24"/>
      <c r="G77" s="24"/>
      <c r="H77" s="24"/>
      <c r="I77" s="24"/>
      <c r="J77" s="24"/>
      <c r="K77" s="24"/>
      <c r="L77" s="24"/>
      <c r="M77" s="24"/>
      <c r="N77" s="24"/>
      <c r="O77" s="24"/>
      <c r="P77" s="24"/>
      <c r="Q77" s="24"/>
      <c r="R77" s="24"/>
    </row>
    <row r="78" spans="3:18" ht="16" customHeight="1" x14ac:dyDescent="0.35">
      <c r="C78" s="24"/>
      <c r="D78" s="24"/>
      <c r="E78" s="24"/>
      <c r="F78" s="24"/>
      <c r="G78" s="24"/>
      <c r="H78" s="24"/>
      <c r="I78" s="24"/>
      <c r="J78" s="24"/>
      <c r="K78" s="24"/>
      <c r="L78" s="24"/>
      <c r="M78" s="24"/>
      <c r="N78" s="24"/>
      <c r="O78" s="24"/>
      <c r="P78" s="24"/>
      <c r="Q78" s="24"/>
      <c r="R78" s="24"/>
    </row>
    <row r="79" spans="3:18" ht="16" customHeight="1" x14ac:dyDescent="0.35">
      <c r="C79" s="24"/>
      <c r="D79" s="24"/>
      <c r="E79" s="24"/>
      <c r="F79" s="24"/>
      <c r="G79" s="24"/>
      <c r="H79" s="24"/>
      <c r="I79" s="24"/>
      <c r="J79" s="24"/>
      <c r="K79" s="24"/>
      <c r="L79" s="24"/>
      <c r="M79" s="24"/>
      <c r="N79" s="24"/>
      <c r="O79" s="24"/>
      <c r="P79" s="24"/>
      <c r="Q79" s="24"/>
      <c r="R79" s="24"/>
    </row>
    <row r="80" spans="3:18" ht="16" customHeight="1" x14ac:dyDescent="0.35">
      <c r="C80" s="24"/>
      <c r="D80" s="24"/>
      <c r="E80" s="24"/>
      <c r="F80" s="24"/>
      <c r="G80" s="24"/>
      <c r="H80" s="24"/>
      <c r="I80" s="24"/>
      <c r="J80" s="24"/>
      <c r="K80" s="24"/>
      <c r="L80" s="24"/>
      <c r="M80" s="24"/>
      <c r="N80" s="24"/>
      <c r="O80" s="24"/>
      <c r="P80" s="24"/>
      <c r="Q80" s="24"/>
      <c r="R80" s="24"/>
    </row>
    <row r="81" spans="3:18" ht="16" customHeight="1" x14ac:dyDescent="0.35">
      <c r="C81" s="24"/>
      <c r="D81" s="24"/>
      <c r="E81" s="24"/>
      <c r="F81" s="24"/>
      <c r="G81" s="24"/>
      <c r="H81" s="24"/>
      <c r="I81" s="24"/>
      <c r="J81" s="24"/>
      <c r="K81" s="24"/>
      <c r="L81" s="24"/>
      <c r="M81" s="24"/>
      <c r="N81" s="24"/>
      <c r="O81" s="24"/>
      <c r="P81" s="24"/>
      <c r="Q81" s="24"/>
      <c r="R81" s="24"/>
    </row>
    <row r="82" spans="3:18" ht="16" customHeight="1" x14ac:dyDescent="0.35">
      <c r="C82" s="24"/>
      <c r="D82" s="24"/>
      <c r="E82" s="24"/>
      <c r="F82" s="24"/>
      <c r="G82" s="24"/>
      <c r="H82" s="24"/>
      <c r="I82" s="24"/>
      <c r="J82" s="24"/>
      <c r="K82" s="24"/>
      <c r="L82" s="24"/>
      <c r="M82" s="24"/>
      <c r="N82" s="24"/>
      <c r="O82" s="24"/>
      <c r="P82" s="24"/>
      <c r="Q82" s="24"/>
      <c r="R82" s="24"/>
    </row>
    <row r="83" spans="3:18" ht="16" customHeight="1" x14ac:dyDescent="0.35">
      <c r="C83" s="24"/>
      <c r="D83" s="24"/>
      <c r="E83" s="24"/>
      <c r="F83" s="24"/>
      <c r="G83" s="24"/>
      <c r="H83" s="24"/>
      <c r="I83" s="24"/>
      <c r="J83" s="24"/>
      <c r="K83" s="24"/>
      <c r="L83" s="24"/>
      <c r="M83" s="24"/>
      <c r="N83" s="24"/>
      <c r="O83" s="24"/>
      <c r="P83" s="24"/>
      <c r="Q83" s="24"/>
      <c r="R83" s="24"/>
    </row>
    <row r="84" spans="3:18" ht="16" customHeight="1" x14ac:dyDescent="0.35">
      <c r="C84" s="24"/>
      <c r="D84" s="24"/>
      <c r="E84" s="24"/>
      <c r="F84" s="24"/>
      <c r="G84" s="24"/>
      <c r="H84" s="24"/>
      <c r="I84" s="24"/>
      <c r="J84" s="24"/>
      <c r="K84" s="24"/>
      <c r="L84" s="24"/>
      <c r="M84" s="24"/>
      <c r="N84" s="24"/>
      <c r="O84" s="24"/>
      <c r="P84" s="24"/>
      <c r="Q84" s="24"/>
      <c r="R84" s="24"/>
    </row>
    <row r="85" spans="3:18" ht="16" customHeight="1" x14ac:dyDescent="0.35">
      <c r="C85" s="24"/>
      <c r="D85" s="24"/>
      <c r="E85" s="24"/>
      <c r="F85" s="24"/>
      <c r="G85" s="24"/>
      <c r="H85" s="24"/>
      <c r="I85" s="24"/>
      <c r="J85" s="24"/>
      <c r="K85" s="24"/>
      <c r="L85" s="24"/>
      <c r="M85" s="24"/>
      <c r="N85" s="24"/>
      <c r="O85" s="24"/>
      <c r="P85" s="24"/>
      <c r="Q85" s="24"/>
      <c r="R85" s="24"/>
    </row>
    <row r="86" spans="3:18" ht="16" customHeight="1" x14ac:dyDescent="0.35">
      <c r="C86" s="24"/>
      <c r="D86" s="24"/>
      <c r="E86" s="24"/>
      <c r="F86" s="24"/>
      <c r="G86" s="24"/>
      <c r="H86" s="24"/>
      <c r="I86" s="24"/>
      <c r="J86" s="24"/>
      <c r="K86" s="24"/>
      <c r="L86" s="24"/>
      <c r="M86" s="24"/>
      <c r="N86" s="24"/>
      <c r="O86" s="24"/>
      <c r="P86" s="24"/>
      <c r="Q86" s="24"/>
      <c r="R86" s="24"/>
    </row>
    <row r="87" spans="3:18" ht="16" customHeight="1" x14ac:dyDescent="0.35">
      <c r="C87" s="24"/>
      <c r="D87" s="24"/>
      <c r="E87" s="24"/>
      <c r="F87" s="24"/>
      <c r="G87" s="24"/>
      <c r="H87" s="24"/>
      <c r="I87" s="24"/>
      <c r="J87" s="24"/>
      <c r="K87" s="24"/>
      <c r="L87" s="24"/>
      <c r="M87" s="24"/>
      <c r="N87" s="24"/>
      <c r="O87" s="24"/>
      <c r="P87" s="24"/>
      <c r="Q87" s="24"/>
      <c r="R87" s="24"/>
    </row>
    <row r="88" spans="3:18" ht="16" customHeight="1" x14ac:dyDescent="0.35">
      <c r="C88" s="24"/>
      <c r="D88" s="24"/>
      <c r="E88" s="24"/>
      <c r="F88" s="24"/>
      <c r="G88" s="24"/>
      <c r="H88" s="24"/>
      <c r="I88" s="24"/>
      <c r="J88" s="24"/>
      <c r="K88" s="24"/>
      <c r="L88" s="24"/>
      <c r="M88" s="24"/>
      <c r="N88" s="24"/>
      <c r="O88" s="24"/>
      <c r="P88" s="24"/>
      <c r="Q88" s="24"/>
      <c r="R88" s="24"/>
    </row>
    <row r="89" spans="3:18" ht="16" customHeight="1" x14ac:dyDescent="0.35">
      <c r="C89" s="24"/>
      <c r="D89" s="24"/>
      <c r="E89" s="24"/>
      <c r="F89" s="24"/>
      <c r="G89" s="24"/>
      <c r="H89" s="24"/>
      <c r="I89" s="24"/>
      <c r="J89" s="24"/>
      <c r="K89" s="24"/>
      <c r="L89" s="24"/>
      <c r="M89" s="24"/>
      <c r="N89" s="24"/>
      <c r="O89" s="24"/>
      <c r="P89" s="24"/>
      <c r="Q89" s="24"/>
      <c r="R89" s="24"/>
    </row>
    <row r="90" spans="3:18" ht="16" customHeight="1" x14ac:dyDescent="0.35">
      <c r="C90" s="24"/>
      <c r="D90" s="24"/>
      <c r="E90" s="24"/>
      <c r="F90" s="24"/>
      <c r="G90" s="24"/>
      <c r="H90" s="24"/>
      <c r="I90" s="24"/>
      <c r="J90" s="24"/>
      <c r="K90" s="24"/>
      <c r="L90" s="24"/>
      <c r="M90" s="24"/>
      <c r="N90" s="24"/>
      <c r="O90" s="24"/>
      <c r="P90" s="24"/>
      <c r="Q90" s="24"/>
      <c r="R90" s="24"/>
    </row>
    <row r="91" spans="3:18" ht="16" customHeight="1" x14ac:dyDescent="0.35">
      <c r="C91" s="24"/>
      <c r="D91" s="24"/>
      <c r="E91" s="24"/>
      <c r="F91" s="24"/>
      <c r="G91" s="24"/>
      <c r="H91" s="24"/>
      <c r="I91" s="24"/>
      <c r="J91" s="24"/>
      <c r="K91" s="24"/>
      <c r="L91" s="24"/>
      <c r="M91" s="24"/>
      <c r="N91" s="24"/>
      <c r="O91" s="24"/>
      <c r="P91" s="24"/>
      <c r="Q91" s="24"/>
      <c r="R91" s="24"/>
    </row>
    <row r="92" spans="3:18" ht="16" customHeight="1" x14ac:dyDescent="0.35">
      <c r="C92" s="24"/>
      <c r="D92" s="24"/>
      <c r="E92" s="24"/>
      <c r="F92" s="24"/>
      <c r="G92" s="24"/>
      <c r="H92" s="24"/>
      <c r="I92" s="24"/>
      <c r="J92" s="24"/>
      <c r="K92" s="24"/>
      <c r="L92" s="24"/>
      <c r="M92" s="24"/>
      <c r="N92" s="24"/>
      <c r="O92" s="24"/>
      <c r="P92" s="24"/>
      <c r="Q92" s="24"/>
      <c r="R92" s="24"/>
    </row>
    <row r="93" spans="3:18" ht="16" customHeight="1" x14ac:dyDescent="0.35">
      <c r="C93" s="24"/>
      <c r="D93" s="24"/>
      <c r="E93" s="24"/>
      <c r="F93" s="24"/>
      <c r="G93" s="24"/>
      <c r="H93" s="24"/>
      <c r="I93" s="24"/>
      <c r="J93" s="24"/>
      <c r="K93" s="24"/>
      <c r="L93" s="24"/>
      <c r="M93" s="24"/>
      <c r="N93" s="24"/>
      <c r="O93" s="24"/>
      <c r="P93" s="24"/>
      <c r="Q93" s="24"/>
      <c r="R93" s="24"/>
    </row>
    <row r="94" spans="3:18" ht="16" customHeight="1" x14ac:dyDescent="0.35">
      <c r="C94" s="24"/>
      <c r="D94" s="24"/>
      <c r="E94" s="24"/>
      <c r="F94" s="24"/>
      <c r="G94" s="24"/>
      <c r="H94" s="24"/>
      <c r="I94" s="24"/>
      <c r="J94" s="24"/>
      <c r="K94" s="24"/>
      <c r="L94" s="24"/>
      <c r="M94" s="24"/>
      <c r="N94" s="24"/>
      <c r="O94" s="24"/>
      <c r="P94" s="24"/>
      <c r="Q94" s="24"/>
      <c r="R94" s="24"/>
    </row>
    <row r="95" spans="3:18" ht="16" customHeight="1" x14ac:dyDescent="0.35">
      <c r="C95" s="24"/>
      <c r="D95" s="24"/>
      <c r="E95" s="24"/>
      <c r="F95" s="24"/>
      <c r="G95" s="24"/>
      <c r="H95" s="24"/>
      <c r="I95" s="24"/>
      <c r="J95" s="24"/>
      <c r="K95" s="24"/>
      <c r="L95" s="24"/>
      <c r="M95" s="24"/>
      <c r="N95" s="24"/>
      <c r="O95" s="24"/>
      <c r="P95" s="24"/>
      <c r="Q95" s="24"/>
      <c r="R95" s="24"/>
    </row>
    <row r="96" spans="3:18" ht="16" customHeight="1" x14ac:dyDescent="0.35">
      <c r="C96" s="24"/>
      <c r="D96" s="24"/>
      <c r="E96" s="24"/>
      <c r="F96" s="24"/>
      <c r="G96" s="24"/>
      <c r="H96" s="24"/>
      <c r="I96" s="24"/>
      <c r="J96" s="24"/>
      <c r="K96" s="24"/>
      <c r="L96" s="24"/>
      <c r="M96" s="24"/>
      <c r="N96" s="24"/>
      <c r="O96" s="24"/>
      <c r="P96" s="24"/>
      <c r="Q96" s="24"/>
      <c r="R96" s="24"/>
    </row>
    <row r="97" spans="3:18" ht="16" customHeight="1" x14ac:dyDescent="0.35">
      <c r="C97" s="24"/>
      <c r="D97" s="24"/>
      <c r="E97" s="24"/>
      <c r="F97" s="24"/>
      <c r="G97" s="24"/>
      <c r="H97" s="24"/>
      <c r="I97" s="24"/>
      <c r="J97" s="24"/>
      <c r="K97" s="24"/>
      <c r="L97" s="24"/>
      <c r="M97" s="24"/>
      <c r="N97" s="24"/>
      <c r="O97" s="24"/>
      <c r="P97" s="24"/>
      <c r="Q97" s="24"/>
      <c r="R97" s="24"/>
    </row>
    <row r="98" spans="3:18" ht="16" customHeight="1" x14ac:dyDescent="0.35">
      <c r="C98" s="24"/>
      <c r="D98" s="24"/>
      <c r="E98" s="24"/>
      <c r="F98" s="24"/>
      <c r="G98" s="24"/>
      <c r="H98" s="24"/>
      <c r="I98" s="24"/>
      <c r="J98" s="24"/>
      <c r="K98" s="24"/>
      <c r="L98" s="24"/>
      <c r="M98" s="24"/>
      <c r="N98" s="24"/>
      <c r="O98" s="24"/>
      <c r="P98" s="24"/>
      <c r="Q98" s="24"/>
      <c r="R98" s="24"/>
    </row>
    <row r="99" spans="3:18" ht="16" customHeight="1" x14ac:dyDescent="0.35">
      <c r="C99" s="24"/>
      <c r="D99" s="24"/>
      <c r="E99" s="24"/>
      <c r="F99" s="24"/>
      <c r="G99" s="24"/>
      <c r="H99" s="24"/>
      <c r="I99" s="24"/>
      <c r="J99" s="24"/>
      <c r="K99" s="24"/>
      <c r="L99" s="24"/>
      <c r="M99" s="24"/>
      <c r="N99" s="24"/>
      <c r="O99" s="24"/>
      <c r="P99" s="24"/>
      <c r="Q99" s="24"/>
      <c r="R99" s="24"/>
    </row>
    <row r="100" spans="3:18" ht="16" customHeight="1" x14ac:dyDescent="0.35">
      <c r="C100" s="24"/>
      <c r="D100" s="24"/>
      <c r="E100" s="24"/>
      <c r="F100" s="24"/>
      <c r="G100" s="24"/>
      <c r="H100" s="24"/>
      <c r="I100" s="24"/>
      <c r="J100" s="24"/>
      <c r="K100" s="24"/>
      <c r="L100" s="24"/>
      <c r="M100" s="24"/>
      <c r="N100" s="24"/>
      <c r="O100" s="24"/>
      <c r="P100" s="24"/>
      <c r="Q100" s="24"/>
      <c r="R100" s="24"/>
    </row>
  </sheetData>
  <sheetProtection algorithmName="SHA-512" hashValue="CvpUMTqtFYO2s6q34PQaLHVsP6PqiQ7jqMyrd5SMMHCKk+7/uMLbJYqQlC2HBDORU1TAeP4VhQHEHRXRzzrrGQ==" saltValue="+PCGqKVcZVNctKa5S9Yuxg==" spinCount="100000" sheet="1" objects="1" scenarios="1" selectLockedCells="1" selectUnlockedCells="1"/>
  <customSheetViews>
    <customSheetView guid="{8D88DD34-EDCF-2545-92E6-3B4294438499}" scale="90" showGridLines="0" topLeftCell="B8">
      <selection activeCell="T21" sqref="T21"/>
      <pageMargins left="0" right="0" top="0" bottom="0" header="0" footer="0"/>
    </customSheetView>
  </customSheetViews>
  <mergeCells count="5">
    <mergeCell ref="C7:K8"/>
    <mergeCell ref="C9:P11"/>
    <mergeCell ref="P42:Q42"/>
    <mergeCell ref="C13:R16"/>
    <mergeCell ref="C18:J29"/>
  </mergeCells>
  <pageMargins left="0.7" right="0.7" top="0.75" bottom="0.75" header="0.3" footer="0.3"/>
  <drawing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B4E1D1-2A67-0944-BA8D-6B1A626FF24E}">
  <sheetPr codeName="Planilha39"/>
  <dimension ref="A1:AH145"/>
  <sheetViews>
    <sheetView showGridLines="0" showRowColHeaders="0" zoomScaleNormal="100" workbookViewId="0">
      <selection activeCell="N51" sqref="N51"/>
      <extLst>
        <ext xmlns:xlsdti="http://schemas.microsoft.com/office/spreadsheetml/2023/showDataTypeIcons" uri="{77bfe23e-c014-4d31-8a63-9c772dbf06b6}">
          <xlsdti:showDataTypeIcons visible="0"/>
        </ext>
      </extLst>
    </sheetView>
  </sheetViews>
  <sheetFormatPr defaultColWidth="10.83203125" defaultRowHeight="15.5" x14ac:dyDescent="0.35"/>
  <cols>
    <col min="1" max="2" width="10.83203125" style="8"/>
    <col min="3" max="18" width="10.83203125" style="9"/>
    <col min="19" max="34" width="10.83203125" style="8"/>
    <col min="35" max="16384" width="10.83203125" style="9"/>
  </cols>
  <sheetData>
    <row r="1" spans="3:18" x14ac:dyDescent="0.35">
      <c r="C1" s="8"/>
      <c r="D1" s="8"/>
      <c r="E1" s="8"/>
      <c r="F1" s="8"/>
      <c r="G1" s="8"/>
      <c r="H1" s="8"/>
      <c r="I1" s="8"/>
      <c r="J1" s="8"/>
      <c r="K1" s="8"/>
      <c r="L1" s="8"/>
      <c r="M1" s="8"/>
      <c r="N1" s="8"/>
      <c r="O1" s="8"/>
      <c r="P1" s="8"/>
      <c r="Q1" s="8"/>
      <c r="R1" s="8"/>
    </row>
    <row r="2" spans="3:18" x14ac:dyDescent="0.35">
      <c r="C2" s="8"/>
      <c r="D2" s="8"/>
      <c r="E2" s="8"/>
      <c r="F2" s="8"/>
      <c r="G2" s="8"/>
      <c r="H2" s="8"/>
      <c r="I2" s="8"/>
      <c r="J2" s="8"/>
      <c r="K2" s="8"/>
      <c r="L2" s="8"/>
      <c r="M2" s="8"/>
      <c r="N2" s="8"/>
      <c r="O2" s="8"/>
      <c r="P2" s="8"/>
      <c r="Q2" s="8"/>
      <c r="R2" s="8"/>
    </row>
    <row r="3" spans="3:18" x14ac:dyDescent="0.35">
      <c r="C3" s="8"/>
      <c r="D3" s="8"/>
      <c r="E3" s="8"/>
      <c r="F3" s="8"/>
      <c r="G3" s="8"/>
      <c r="H3" s="8"/>
      <c r="I3" s="8"/>
      <c r="J3" s="8"/>
      <c r="K3" s="8"/>
      <c r="L3" s="8"/>
      <c r="M3" s="8"/>
      <c r="N3" s="8"/>
      <c r="O3" s="8"/>
      <c r="P3" s="8"/>
      <c r="Q3" s="8"/>
      <c r="R3" s="8"/>
    </row>
    <row r="4" spans="3:18" x14ac:dyDescent="0.35">
      <c r="C4" s="8"/>
      <c r="D4" s="8"/>
      <c r="E4" s="8"/>
      <c r="F4" s="8"/>
      <c r="G4" s="8"/>
      <c r="H4" s="8"/>
      <c r="I4" s="8"/>
      <c r="J4" s="8"/>
      <c r="K4" s="8"/>
      <c r="L4" s="8"/>
      <c r="M4" s="8"/>
      <c r="N4" s="8"/>
      <c r="O4" s="8"/>
      <c r="P4" s="8"/>
      <c r="Q4" s="8"/>
      <c r="R4" s="8"/>
    </row>
    <row r="5" spans="3:18" x14ac:dyDescent="0.35">
      <c r="C5" s="8"/>
      <c r="D5" s="8"/>
      <c r="E5" s="8"/>
      <c r="F5" s="8"/>
      <c r="G5" s="8"/>
      <c r="H5" s="8"/>
      <c r="I5" s="8"/>
      <c r="J5" s="8"/>
      <c r="K5" s="8"/>
      <c r="L5" s="8"/>
      <c r="M5" s="8"/>
      <c r="N5" s="8"/>
      <c r="O5" s="8"/>
      <c r="P5" s="8"/>
      <c r="Q5" s="8"/>
      <c r="R5" s="8"/>
    </row>
    <row r="6" spans="3:18" x14ac:dyDescent="0.35">
      <c r="C6" s="8"/>
      <c r="D6" s="8"/>
      <c r="E6" s="8"/>
      <c r="F6" s="8"/>
      <c r="G6" s="8"/>
      <c r="H6" s="8"/>
      <c r="I6" s="8"/>
      <c r="J6" s="8"/>
      <c r="K6" s="8"/>
      <c r="L6" s="8"/>
      <c r="M6" s="8"/>
      <c r="N6" s="8"/>
      <c r="O6" s="8"/>
      <c r="P6" s="8"/>
      <c r="Q6" s="8"/>
      <c r="R6" s="8"/>
    </row>
    <row r="7" spans="3:18" x14ac:dyDescent="0.35">
      <c r="C7" s="463" t="s">
        <v>612</v>
      </c>
      <c r="D7" s="463"/>
      <c r="E7" s="463"/>
      <c r="F7" s="463"/>
      <c r="G7" s="463"/>
      <c r="H7" s="463"/>
      <c r="I7" s="463"/>
      <c r="J7" s="463"/>
      <c r="K7" s="463"/>
      <c r="L7" s="7"/>
      <c r="M7" s="7"/>
      <c r="N7" s="7"/>
      <c r="O7" s="7"/>
      <c r="P7" s="7"/>
      <c r="Q7" s="7"/>
      <c r="R7" s="7"/>
    </row>
    <row r="8" spans="3:18" x14ac:dyDescent="0.35">
      <c r="C8" s="463"/>
      <c r="D8" s="463"/>
      <c r="E8" s="463"/>
      <c r="F8" s="463"/>
      <c r="G8" s="463"/>
      <c r="H8" s="463"/>
      <c r="I8" s="463"/>
      <c r="J8" s="463"/>
      <c r="K8" s="463"/>
      <c r="L8" s="7"/>
      <c r="M8" s="7"/>
      <c r="N8" s="7"/>
      <c r="O8" s="7"/>
      <c r="P8" s="7"/>
      <c r="Q8" s="7"/>
      <c r="R8" s="7"/>
    </row>
    <row r="9" spans="3:18" ht="16" customHeight="1" x14ac:dyDescent="0.35">
      <c r="C9" s="224" t="s">
        <v>179</v>
      </c>
      <c r="D9" s="224"/>
      <c r="E9" s="224"/>
      <c r="F9" s="224"/>
      <c r="G9" s="224"/>
      <c r="H9" s="224"/>
      <c r="I9" s="224"/>
      <c r="J9" s="224"/>
      <c r="K9" s="224"/>
      <c r="L9" s="224"/>
      <c r="M9" s="224"/>
      <c r="N9" s="224"/>
      <c r="O9" s="224"/>
      <c r="P9" s="224"/>
      <c r="Q9" s="7"/>
      <c r="R9" s="7"/>
    </row>
    <row r="10" spans="3:18" ht="16" customHeight="1" x14ac:dyDescent="0.35">
      <c r="C10" s="224"/>
      <c r="D10" s="224"/>
      <c r="E10" s="224"/>
      <c r="F10" s="224"/>
      <c r="G10" s="224"/>
      <c r="H10" s="224"/>
      <c r="I10" s="224"/>
      <c r="J10" s="224"/>
      <c r="K10" s="224"/>
      <c r="L10" s="224"/>
      <c r="M10" s="224"/>
      <c r="N10" s="224"/>
      <c r="O10" s="224"/>
      <c r="P10" s="224"/>
      <c r="Q10" s="7"/>
      <c r="R10" s="7"/>
    </row>
    <row r="11" spans="3:18" ht="16.5" x14ac:dyDescent="0.35">
      <c r="C11" s="12"/>
      <c r="D11" s="13"/>
      <c r="E11" s="13"/>
      <c r="F11" s="13"/>
      <c r="G11" s="14"/>
      <c r="H11" s="14"/>
      <c r="I11" s="14"/>
      <c r="J11" s="14"/>
      <c r="K11" s="14"/>
      <c r="L11" s="14"/>
      <c r="M11" s="14"/>
      <c r="N11" s="14"/>
      <c r="O11" s="14"/>
      <c r="P11" s="14"/>
      <c r="Q11" s="14"/>
      <c r="R11" s="15"/>
    </row>
    <row r="12" spans="3:18" ht="16" customHeight="1" x14ac:dyDescent="0.35">
      <c r="C12" s="695"/>
      <c r="D12" s="695"/>
      <c r="E12" s="695"/>
      <c r="F12" s="695"/>
      <c r="G12" s="695"/>
      <c r="H12" s="695"/>
      <c r="I12" s="695"/>
      <c r="J12" s="26">
        <v>2023</v>
      </c>
      <c r="K12" s="26">
        <v>2024</v>
      </c>
      <c r="L12" s="26">
        <v>2025</v>
      </c>
      <c r="M12" s="24"/>
      <c r="N12" s="24"/>
      <c r="O12" s="24"/>
      <c r="P12" s="24"/>
      <c r="Q12" s="24"/>
      <c r="R12" s="24"/>
    </row>
    <row r="13" spans="3:18" ht="17.149999999999999" customHeight="1" x14ac:dyDescent="0.35">
      <c r="C13" s="680" t="s">
        <v>613</v>
      </c>
      <c r="D13" s="680"/>
      <c r="E13" s="680"/>
      <c r="F13" s="680"/>
      <c r="G13" s="680"/>
      <c r="H13" s="680"/>
      <c r="I13" s="681"/>
      <c r="J13" s="696">
        <v>0.7</v>
      </c>
      <c r="K13" s="775">
        <v>0.7</v>
      </c>
      <c r="L13" s="775">
        <v>0.7</v>
      </c>
      <c r="M13" s="24"/>
      <c r="N13" s="24"/>
      <c r="O13" s="24"/>
      <c r="P13" s="24"/>
      <c r="Q13" s="24"/>
      <c r="R13" s="24"/>
    </row>
    <row r="14" spans="3:18" ht="17.149999999999999" customHeight="1" x14ac:dyDescent="0.35">
      <c r="C14" s="547"/>
      <c r="D14" s="547"/>
      <c r="E14" s="547"/>
      <c r="F14" s="547"/>
      <c r="G14" s="547"/>
      <c r="H14" s="547"/>
      <c r="I14" s="689"/>
      <c r="J14" s="774"/>
      <c r="K14" s="776"/>
      <c r="L14" s="776"/>
      <c r="M14" s="24"/>
      <c r="N14" s="24"/>
      <c r="O14" s="24"/>
      <c r="P14" s="24"/>
      <c r="Q14" s="24"/>
      <c r="R14" s="24"/>
    </row>
    <row r="15" spans="3:18" ht="16" customHeight="1" x14ac:dyDescent="0.35">
      <c r="C15" s="547"/>
      <c r="D15" s="547"/>
      <c r="E15" s="547"/>
      <c r="F15" s="547"/>
      <c r="G15" s="547"/>
      <c r="H15" s="547"/>
      <c r="I15" s="689"/>
      <c r="J15" s="774"/>
      <c r="K15" s="776"/>
      <c r="L15" s="776"/>
      <c r="M15" s="24"/>
      <c r="N15" s="24"/>
      <c r="O15" s="24"/>
      <c r="P15" s="24"/>
      <c r="Q15" s="24"/>
      <c r="R15" s="24"/>
    </row>
    <row r="16" spans="3:18" ht="16" customHeight="1" x14ac:dyDescent="0.35">
      <c r="C16" s="547"/>
      <c r="D16" s="547"/>
      <c r="E16" s="547"/>
      <c r="F16" s="547"/>
      <c r="G16" s="547"/>
      <c r="H16" s="547"/>
      <c r="I16" s="689"/>
      <c r="J16" s="774"/>
      <c r="K16" s="776"/>
      <c r="L16" s="776"/>
      <c r="M16" s="24"/>
      <c r="N16" s="24"/>
      <c r="O16" s="24"/>
      <c r="P16" s="24"/>
      <c r="Q16" s="24"/>
      <c r="R16" s="24"/>
    </row>
    <row r="17" spans="1:34" ht="16" customHeight="1" x14ac:dyDescent="0.35">
      <c r="C17" s="547"/>
      <c r="D17" s="547"/>
      <c r="E17" s="547"/>
      <c r="F17" s="547"/>
      <c r="G17" s="547"/>
      <c r="H17" s="547"/>
      <c r="I17" s="689"/>
      <c r="J17" s="774"/>
      <c r="K17" s="776"/>
      <c r="L17" s="776"/>
      <c r="M17" s="24"/>
      <c r="N17" s="24"/>
      <c r="O17" s="24"/>
      <c r="P17" s="24"/>
      <c r="Q17" s="24"/>
      <c r="R17" s="24"/>
    </row>
    <row r="18" spans="1:34" ht="16" customHeight="1" x14ac:dyDescent="0.35">
      <c r="C18" s="683"/>
      <c r="D18" s="683"/>
      <c r="E18" s="683"/>
      <c r="F18" s="683"/>
      <c r="G18" s="683"/>
      <c r="H18" s="683"/>
      <c r="I18" s="684"/>
      <c r="J18" s="697"/>
      <c r="K18" s="777"/>
      <c r="L18" s="777"/>
      <c r="M18" s="24"/>
      <c r="N18" s="24"/>
      <c r="O18" s="24"/>
      <c r="P18" s="24"/>
      <c r="Q18" s="24"/>
      <c r="R18" s="24"/>
    </row>
    <row r="19" spans="1:34" ht="16" customHeight="1" x14ac:dyDescent="0.35">
      <c r="C19" s="770" t="s">
        <v>614</v>
      </c>
      <c r="D19" s="770"/>
      <c r="E19" s="770"/>
      <c r="F19" s="770"/>
      <c r="G19" s="770"/>
      <c r="H19" s="770"/>
      <c r="I19" s="770"/>
      <c r="J19" s="770"/>
      <c r="K19" s="770"/>
      <c r="L19" s="770"/>
      <c r="M19" s="24"/>
      <c r="N19" s="24"/>
      <c r="O19" s="24"/>
      <c r="P19" s="24"/>
      <c r="Q19" s="24"/>
      <c r="R19" s="24"/>
    </row>
    <row r="20" spans="1:34" ht="16" customHeight="1" x14ac:dyDescent="0.35">
      <c r="C20" s="748"/>
      <c r="D20" s="748"/>
      <c r="E20" s="748"/>
      <c r="F20" s="748"/>
      <c r="G20" s="748"/>
      <c r="H20" s="171"/>
      <c r="I20" s="171"/>
      <c r="J20" s="172"/>
      <c r="K20" s="172"/>
      <c r="L20" s="172"/>
      <c r="M20" s="24"/>
      <c r="N20" s="24"/>
      <c r="O20" s="24"/>
      <c r="P20" s="24"/>
      <c r="Q20" s="24"/>
      <c r="R20" s="24"/>
    </row>
    <row r="21" spans="1:34" ht="16" customHeight="1" x14ac:dyDescent="0.35">
      <c r="C21" s="24"/>
      <c r="D21" s="24"/>
      <c r="E21" s="24"/>
      <c r="F21" s="24"/>
      <c r="G21" s="24"/>
      <c r="H21" s="24"/>
      <c r="I21" s="24"/>
      <c r="J21" s="24"/>
      <c r="K21" s="24"/>
      <c r="L21" s="24"/>
      <c r="M21" s="24"/>
      <c r="N21" s="24"/>
      <c r="O21" s="24"/>
      <c r="P21" s="24"/>
      <c r="Q21" s="24"/>
      <c r="R21" s="24"/>
    </row>
    <row r="22" spans="1:34" ht="26.15" customHeight="1" x14ac:dyDescent="0.35">
      <c r="C22" s="772" t="s">
        <v>615</v>
      </c>
      <c r="D22" s="772"/>
      <c r="E22" s="772"/>
      <c r="F22" s="772"/>
      <c r="G22" s="772"/>
      <c r="H22" s="772"/>
      <c r="I22" s="772"/>
      <c r="J22" s="772"/>
      <c r="K22" s="772"/>
      <c r="L22" s="772"/>
      <c r="M22" s="24"/>
      <c r="N22" s="24"/>
      <c r="O22" s="24"/>
      <c r="P22" s="24"/>
      <c r="Q22" s="24"/>
      <c r="R22" s="24"/>
    </row>
    <row r="23" spans="1:34" s="112" customFormat="1" ht="24" customHeight="1" x14ac:dyDescent="0.4">
      <c r="A23" s="110"/>
      <c r="B23" s="110"/>
      <c r="C23" s="773" t="s">
        <v>616</v>
      </c>
      <c r="D23" s="773"/>
      <c r="E23" s="773"/>
      <c r="F23" s="773" t="s">
        <v>617</v>
      </c>
      <c r="G23" s="773"/>
      <c r="H23" s="773"/>
      <c r="I23" s="773"/>
      <c r="J23" s="773"/>
      <c r="K23" s="773"/>
      <c r="L23" s="773"/>
      <c r="M23" s="111"/>
      <c r="N23" s="111"/>
      <c r="O23" s="111"/>
      <c r="P23" s="111"/>
      <c r="Q23" s="111"/>
      <c r="R23" s="111"/>
      <c r="S23" s="110"/>
      <c r="T23" s="110"/>
      <c r="U23" s="110"/>
      <c r="V23" s="110"/>
      <c r="W23" s="110"/>
      <c r="X23" s="110"/>
      <c r="Y23" s="110"/>
      <c r="Z23" s="110"/>
      <c r="AA23" s="110"/>
      <c r="AB23" s="110"/>
      <c r="AC23" s="110"/>
      <c r="AD23" s="110"/>
      <c r="AE23" s="110"/>
      <c r="AF23" s="110"/>
      <c r="AG23" s="110"/>
      <c r="AH23" s="110"/>
    </row>
    <row r="24" spans="1:34" s="112" customFormat="1" ht="20.149999999999999" customHeight="1" x14ac:dyDescent="0.4">
      <c r="A24" s="110"/>
      <c r="B24" s="110"/>
      <c r="C24" s="749"/>
      <c r="D24" s="749"/>
      <c r="E24" s="749"/>
      <c r="F24" s="749"/>
      <c r="G24" s="749"/>
      <c r="H24" s="749"/>
      <c r="I24" s="749"/>
      <c r="J24" s="749"/>
      <c r="K24" s="749"/>
      <c r="L24" s="749"/>
      <c r="M24" s="111"/>
      <c r="N24" s="111"/>
      <c r="O24" s="111"/>
      <c r="P24" s="111"/>
      <c r="Q24" s="111"/>
      <c r="R24" s="111"/>
      <c r="S24" s="110"/>
      <c r="T24" s="110"/>
      <c r="U24" s="110"/>
      <c r="V24" s="110"/>
      <c r="W24" s="110"/>
      <c r="X24" s="110"/>
      <c r="Y24" s="110"/>
      <c r="Z24" s="110"/>
      <c r="AA24" s="110"/>
      <c r="AB24" s="110"/>
      <c r="AC24" s="110"/>
      <c r="AD24" s="110"/>
      <c r="AE24" s="110"/>
      <c r="AF24" s="110"/>
      <c r="AG24" s="110"/>
      <c r="AH24" s="110"/>
    </row>
    <row r="25" spans="1:34" ht="16" customHeight="1" x14ac:dyDescent="0.35">
      <c r="C25" s="759" t="s">
        <v>618</v>
      </c>
      <c r="D25" s="759"/>
      <c r="E25" s="759"/>
      <c r="F25" s="760" t="s">
        <v>619</v>
      </c>
      <c r="G25" s="760"/>
      <c r="H25" s="760"/>
      <c r="I25" s="760"/>
      <c r="J25" s="760"/>
      <c r="K25" s="760"/>
      <c r="L25" s="760"/>
      <c r="M25" s="24"/>
      <c r="N25" s="24"/>
      <c r="O25" s="24"/>
      <c r="P25" s="24"/>
      <c r="Q25" s="24"/>
      <c r="R25" s="24"/>
    </row>
    <row r="26" spans="1:34" ht="16" customHeight="1" x14ac:dyDescent="0.35">
      <c r="C26" s="759"/>
      <c r="D26" s="759"/>
      <c r="E26" s="759"/>
      <c r="F26" s="760"/>
      <c r="G26" s="760"/>
      <c r="H26" s="760"/>
      <c r="I26" s="760"/>
      <c r="J26" s="760"/>
      <c r="K26" s="760"/>
      <c r="L26" s="760"/>
      <c r="M26" s="24"/>
      <c r="N26" s="24"/>
      <c r="O26" s="24"/>
      <c r="P26" s="24"/>
      <c r="Q26" s="24"/>
      <c r="R26" s="24"/>
    </row>
    <row r="27" spans="1:34" ht="16" customHeight="1" x14ac:dyDescent="0.35">
      <c r="C27" s="759"/>
      <c r="D27" s="759"/>
      <c r="E27" s="759"/>
      <c r="F27" s="760"/>
      <c r="G27" s="760"/>
      <c r="H27" s="760"/>
      <c r="I27" s="760"/>
      <c r="J27" s="760"/>
      <c r="K27" s="760"/>
      <c r="L27" s="760"/>
      <c r="M27" s="24"/>
      <c r="N27" s="24"/>
      <c r="O27" s="24"/>
      <c r="P27" s="24"/>
      <c r="Q27" s="24"/>
      <c r="R27" s="24"/>
    </row>
    <row r="28" spans="1:34" ht="16" customHeight="1" x14ac:dyDescent="0.35">
      <c r="C28" s="759"/>
      <c r="D28" s="759"/>
      <c r="E28" s="759"/>
      <c r="F28" s="760"/>
      <c r="G28" s="760"/>
      <c r="H28" s="760"/>
      <c r="I28" s="760"/>
      <c r="J28" s="760"/>
      <c r="K28" s="760"/>
      <c r="L28" s="760"/>
      <c r="M28" s="24"/>
      <c r="N28" s="24"/>
      <c r="O28" s="24"/>
      <c r="P28" s="24"/>
      <c r="Q28" s="24"/>
      <c r="R28" s="24"/>
    </row>
    <row r="29" spans="1:34" ht="16" customHeight="1" x14ac:dyDescent="0.35">
      <c r="C29" s="759"/>
      <c r="D29" s="759"/>
      <c r="E29" s="759"/>
      <c r="F29" s="760"/>
      <c r="G29" s="760"/>
      <c r="H29" s="760"/>
      <c r="I29" s="760"/>
      <c r="J29" s="760"/>
      <c r="K29" s="760"/>
      <c r="L29" s="760"/>
      <c r="M29" s="24"/>
      <c r="N29" s="24"/>
      <c r="O29" s="24"/>
      <c r="P29" s="24"/>
      <c r="Q29" s="24"/>
      <c r="R29" s="24"/>
    </row>
    <row r="30" spans="1:34" ht="16" customHeight="1" x14ac:dyDescent="0.35">
      <c r="C30" s="759"/>
      <c r="D30" s="759"/>
      <c r="E30" s="759"/>
      <c r="F30" s="760"/>
      <c r="G30" s="760"/>
      <c r="H30" s="760"/>
      <c r="I30" s="760"/>
      <c r="J30" s="760"/>
      <c r="K30" s="760"/>
      <c r="L30" s="760"/>
      <c r="M30" s="24"/>
      <c r="N30" s="24"/>
      <c r="O30" s="24"/>
      <c r="P30" s="24"/>
      <c r="Q30" s="24"/>
      <c r="R30" s="24"/>
    </row>
    <row r="31" spans="1:34" ht="16" customHeight="1" x14ac:dyDescent="0.35">
      <c r="C31" s="759"/>
      <c r="D31" s="759"/>
      <c r="E31" s="759"/>
      <c r="F31" s="760"/>
      <c r="G31" s="760"/>
      <c r="H31" s="760"/>
      <c r="I31" s="760"/>
      <c r="J31" s="760"/>
      <c r="K31" s="760"/>
      <c r="L31" s="760"/>
      <c r="M31" s="24"/>
      <c r="N31" s="24"/>
      <c r="O31" s="24"/>
      <c r="P31" s="24"/>
      <c r="Q31" s="24"/>
      <c r="R31" s="24"/>
    </row>
    <row r="32" spans="1:34" ht="16" customHeight="1" x14ac:dyDescent="0.35">
      <c r="C32" s="759"/>
      <c r="D32" s="759"/>
      <c r="E32" s="759"/>
      <c r="F32" s="760"/>
      <c r="G32" s="760"/>
      <c r="H32" s="760"/>
      <c r="I32" s="760"/>
      <c r="J32" s="760"/>
      <c r="K32" s="760"/>
      <c r="L32" s="760"/>
      <c r="M32" s="24"/>
      <c r="N32" s="24"/>
      <c r="O32" s="24"/>
      <c r="P32" s="24"/>
      <c r="Q32" s="24"/>
      <c r="R32" s="24"/>
    </row>
    <row r="33" spans="3:18" ht="16" customHeight="1" x14ac:dyDescent="0.35">
      <c r="C33" s="759"/>
      <c r="D33" s="759"/>
      <c r="E33" s="759"/>
      <c r="F33" s="760"/>
      <c r="G33" s="760"/>
      <c r="H33" s="760"/>
      <c r="I33" s="760"/>
      <c r="J33" s="760"/>
      <c r="K33" s="760"/>
      <c r="L33" s="760"/>
      <c r="M33" s="24"/>
      <c r="N33" s="24"/>
      <c r="O33" s="24"/>
      <c r="P33" s="24"/>
      <c r="Q33" s="24"/>
      <c r="R33" s="24"/>
    </row>
    <row r="34" spans="3:18" ht="16.5" x14ac:dyDescent="0.35">
      <c r="C34" s="759"/>
      <c r="D34" s="759"/>
      <c r="E34" s="759"/>
      <c r="F34" s="760"/>
      <c r="G34" s="760"/>
      <c r="H34" s="760"/>
      <c r="I34" s="760"/>
      <c r="J34" s="760"/>
      <c r="K34" s="760"/>
      <c r="L34" s="760"/>
      <c r="M34" s="24"/>
      <c r="N34" s="24"/>
      <c r="O34" s="24"/>
      <c r="P34" s="24"/>
      <c r="Q34" s="24"/>
      <c r="R34" s="24"/>
    </row>
    <row r="35" spans="3:18" ht="16" customHeight="1" x14ac:dyDescent="0.35">
      <c r="C35" s="759"/>
      <c r="D35" s="759"/>
      <c r="E35" s="759"/>
      <c r="F35" s="760"/>
      <c r="G35" s="760"/>
      <c r="H35" s="760"/>
      <c r="I35" s="760"/>
      <c r="J35" s="760"/>
      <c r="K35" s="760"/>
      <c r="L35" s="760"/>
      <c r="M35" s="24"/>
      <c r="N35" s="24"/>
      <c r="O35" s="24"/>
      <c r="P35" s="24"/>
      <c r="Q35" s="24"/>
      <c r="R35" s="24"/>
    </row>
    <row r="36" spans="3:18" ht="16" customHeight="1" x14ac:dyDescent="0.35">
      <c r="C36" s="759"/>
      <c r="D36" s="759"/>
      <c r="E36" s="759"/>
      <c r="F36" s="760"/>
      <c r="G36" s="760"/>
      <c r="H36" s="760"/>
      <c r="I36" s="760"/>
      <c r="J36" s="760"/>
      <c r="K36" s="760"/>
      <c r="L36" s="760"/>
      <c r="M36" s="24"/>
      <c r="N36" s="24"/>
      <c r="O36" s="24"/>
      <c r="P36" s="24"/>
      <c r="Q36" s="24"/>
      <c r="R36" s="24"/>
    </row>
    <row r="37" spans="3:18" ht="16" customHeight="1" x14ac:dyDescent="0.35">
      <c r="C37" s="759"/>
      <c r="D37" s="759"/>
      <c r="E37" s="759"/>
      <c r="F37" s="760"/>
      <c r="G37" s="760"/>
      <c r="H37" s="760"/>
      <c r="I37" s="760"/>
      <c r="J37" s="760"/>
      <c r="K37" s="760"/>
      <c r="L37" s="760"/>
      <c r="M37" s="25"/>
      <c r="N37" s="25"/>
      <c r="O37" s="24"/>
      <c r="P37" s="24"/>
      <c r="Q37" s="24"/>
      <c r="R37" s="24"/>
    </row>
    <row r="38" spans="3:18" ht="16" customHeight="1" x14ac:dyDescent="0.35">
      <c r="C38" s="759"/>
      <c r="D38" s="759"/>
      <c r="E38" s="759"/>
      <c r="F38" s="760"/>
      <c r="G38" s="760"/>
      <c r="H38" s="760"/>
      <c r="I38" s="760"/>
      <c r="J38" s="760"/>
      <c r="K38" s="760"/>
      <c r="L38" s="760"/>
      <c r="M38" s="25"/>
      <c r="N38" s="25"/>
      <c r="O38" s="24"/>
      <c r="P38" s="24"/>
      <c r="Q38" s="24"/>
      <c r="R38" s="24"/>
    </row>
    <row r="39" spans="3:18" ht="16" customHeight="1" x14ac:dyDescent="0.35">
      <c r="C39" s="759"/>
      <c r="D39" s="759"/>
      <c r="E39" s="759"/>
      <c r="F39" s="760"/>
      <c r="G39" s="760"/>
      <c r="H39" s="760"/>
      <c r="I39" s="760"/>
      <c r="J39" s="760"/>
      <c r="K39" s="760"/>
      <c r="L39" s="760"/>
      <c r="M39" s="25"/>
      <c r="N39" s="25"/>
      <c r="O39" s="24"/>
      <c r="P39" s="24"/>
      <c r="Q39" s="24"/>
      <c r="R39" s="24"/>
    </row>
    <row r="40" spans="3:18" ht="16" customHeight="1" x14ac:dyDescent="0.35">
      <c r="C40" s="759"/>
      <c r="D40" s="759"/>
      <c r="E40" s="759"/>
      <c r="F40" s="760"/>
      <c r="G40" s="760"/>
      <c r="H40" s="760"/>
      <c r="I40" s="760"/>
      <c r="J40" s="760"/>
      <c r="K40" s="760"/>
      <c r="L40" s="760"/>
      <c r="M40" s="25"/>
      <c r="N40" s="25"/>
      <c r="O40" s="24"/>
      <c r="P40" s="24"/>
      <c r="Q40" s="24"/>
      <c r="R40" s="24"/>
    </row>
    <row r="41" spans="3:18" ht="16" customHeight="1" x14ac:dyDescent="0.35">
      <c r="C41" s="759"/>
      <c r="D41" s="759"/>
      <c r="E41" s="759"/>
      <c r="F41" s="760"/>
      <c r="G41" s="760"/>
      <c r="H41" s="760"/>
      <c r="I41" s="760"/>
      <c r="J41" s="760"/>
      <c r="K41" s="760"/>
      <c r="L41" s="760"/>
      <c r="M41" s="25"/>
      <c r="N41" s="25"/>
      <c r="O41" s="24"/>
      <c r="P41" s="24"/>
      <c r="Q41" s="24"/>
      <c r="R41" s="24"/>
    </row>
    <row r="42" spans="3:18" ht="16" customHeight="1" x14ac:dyDescent="0.35">
      <c r="C42" s="759"/>
      <c r="D42" s="759"/>
      <c r="E42" s="759"/>
      <c r="F42" s="760"/>
      <c r="G42" s="760"/>
      <c r="H42" s="760"/>
      <c r="I42" s="760"/>
      <c r="J42" s="760"/>
      <c r="K42" s="760"/>
      <c r="L42" s="760"/>
      <c r="M42" s="25"/>
      <c r="N42" s="25"/>
      <c r="O42" s="24"/>
      <c r="P42" s="24"/>
      <c r="Q42" s="24"/>
      <c r="R42" s="24"/>
    </row>
    <row r="43" spans="3:18" ht="16" customHeight="1" x14ac:dyDescent="0.35">
      <c r="C43" s="759"/>
      <c r="D43" s="759"/>
      <c r="E43" s="759"/>
      <c r="F43" s="760"/>
      <c r="G43" s="760"/>
      <c r="H43" s="760"/>
      <c r="I43" s="760"/>
      <c r="J43" s="760"/>
      <c r="K43" s="760"/>
      <c r="L43" s="760"/>
      <c r="M43" s="25"/>
      <c r="N43" s="25"/>
      <c r="O43" s="24"/>
      <c r="P43" s="24"/>
      <c r="Q43" s="24"/>
      <c r="R43" s="24"/>
    </row>
    <row r="44" spans="3:18" ht="16" customHeight="1" x14ac:dyDescent="0.35">
      <c r="C44" s="771"/>
      <c r="D44" s="771"/>
      <c r="E44" s="771"/>
      <c r="F44" s="771"/>
      <c r="G44" s="771"/>
      <c r="H44" s="771"/>
      <c r="I44" s="771"/>
      <c r="J44" s="771"/>
      <c r="K44" s="771"/>
      <c r="L44" s="771"/>
      <c r="M44" s="25"/>
      <c r="N44" s="25"/>
      <c r="O44" s="24"/>
      <c r="P44" s="24"/>
      <c r="Q44" s="24"/>
      <c r="R44" s="24"/>
    </row>
    <row r="45" spans="3:18" ht="16" customHeight="1" x14ac:dyDescent="0.35">
      <c r="C45" s="730" t="s">
        <v>620</v>
      </c>
      <c r="D45" s="731"/>
      <c r="E45" s="732"/>
      <c r="F45" s="739" t="s">
        <v>654</v>
      </c>
      <c r="G45" s="740"/>
      <c r="H45" s="740"/>
      <c r="I45" s="740"/>
      <c r="J45" s="740"/>
      <c r="K45" s="740"/>
      <c r="L45" s="741"/>
      <c r="M45" s="25"/>
      <c r="N45" s="25"/>
      <c r="O45" s="24"/>
      <c r="P45" s="24"/>
      <c r="Q45" s="24"/>
      <c r="R45" s="24"/>
    </row>
    <row r="46" spans="3:18" ht="16" customHeight="1" x14ac:dyDescent="0.35">
      <c r="C46" s="733"/>
      <c r="D46" s="734"/>
      <c r="E46" s="735"/>
      <c r="F46" s="742"/>
      <c r="G46" s="688"/>
      <c r="H46" s="688"/>
      <c r="I46" s="688"/>
      <c r="J46" s="688"/>
      <c r="K46" s="688"/>
      <c r="L46" s="743"/>
      <c r="M46" s="25"/>
      <c r="N46" s="25"/>
      <c r="O46" s="24"/>
      <c r="P46" s="24"/>
      <c r="Q46" s="24"/>
      <c r="R46" s="24"/>
    </row>
    <row r="47" spans="3:18" ht="16" customHeight="1" x14ac:dyDescent="0.35">
      <c r="C47" s="733"/>
      <c r="D47" s="734"/>
      <c r="E47" s="735"/>
      <c r="F47" s="742"/>
      <c r="G47" s="688"/>
      <c r="H47" s="688"/>
      <c r="I47" s="688"/>
      <c r="J47" s="688"/>
      <c r="K47" s="688"/>
      <c r="L47" s="743"/>
      <c r="M47" s="25"/>
      <c r="N47" s="25"/>
      <c r="O47" s="24"/>
      <c r="P47" s="24"/>
      <c r="Q47" s="24"/>
      <c r="R47" s="24"/>
    </row>
    <row r="48" spans="3:18" ht="16" customHeight="1" x14ac:dyDescent="0.35">
      <c r="C48" s="733"/>
      <c r="D48" s="734"/>
      <c r="E48" s="735"/>
      <c r="F48" s="742"/>
      <c r="G48" s="688"/>
      <c r="H48" s="688"/>
      <c r="I48" s="688"/>
      <c r="J48" s="688"/>
      <c r="K48" s="688"/>
      <c r="L48" s="743"/>
      <c r="M48" s="25"/>
      <c r="N48" s="25"/>
      <c r="O48" s="24"/>
      <c r="P48" s="24"/>
      <c r="Q48" s="24"/>
      <c r="R48" s="24"/>
    </row>
    <row r="49" spans="3:18" ht="16" customHeight="1" x14ac:dyDescent="0.35">
      <c r="C49" s="733"/>
      <c r="D49" s="734"/>
      <c r="E49" s="735"/>
      <c r="F49" s="742"/>
      <c r="G49" s="688"/>
      <c r="H49" s="688"/>
      <c r="I49" s="688"/>
      <c r="J49" s="688"/>
      <c r="K49" s="688"/>
      <c r="L49" s="743"/>
      <c r="M49" s="25"/>
      <c r="N49" s="25"/>
      <c r="O49" s="24"/>
      <c r="P49" s="24"/>
      <c r="Q49" s="24"/>
      <c r="R49" s="24"/>
    </row>
    <row r="50" spans="3:18" ht="16" customHeight="1" x14ac:dyDescent="0.35">
      <c r="C50" s="733"/>
      <c r="D50" s="734"/>
      <c r="E50" s="735"/>
      <c r="F50" s="742"/>
      <c r="G50" s="688"/>
      <c r="H50" s="688"/>
      <c r="I50" s="688"/>
      <c r="J50" s="688"/>
      <c r="K50" s="688"/>
      <c r="L50" s="743"/>
      <c r="M50" s="25"/>
      <c r="N50" s="25"/>
      <c r="O50" s="24"/>
      <c r="P50" s="24"/>
      <c r="Q50" s="24"/>
      <c r="R50" s="24"/>
    </row>
    <row r="51" spans="3:18" ht="16" customHeight="1" x14ac:dyDescent="0.35">
      <c r="C51" s="733"/>
      <c r="D51" s="734"/>
      <c r="E51" s="735"/>
      <c r="F51" s="742"/>
      <c r="G51" s="688"/>
      <c r="H51" s="688"/>
      <c r="I51" s="688"/>
      <c r="J51" s="688"/>
      <c r="K51" s="688"/>
      <c r="L51" s="743"/>
      <c r="M51" s="25"/>
      <c r="N51" s="25"/>
      <c r="O51" s="24"/>
      <c r="P51" s="24"/>
      <c r="Q51" s="24"/>
      <c r="R51" s="24"/>
    </row>
    <row r="52" spans="3:18" ht="16" customHeight="1" x14ac:dyDescent="0.35">
      <c r="C52" s="733"/>
      <c r="D52" s="734"/>
      <c r="E52" s="735"/>
      <c r="F52" s="742"/>
      <c r="G52" s="688"/>
      <c r="H52" s="688"/>
      <c r="I52" s="688"/>
      <c r="J52" s="688"/>
      <c r="K52" s="688"/>
      <c r="L52" s="743"/>
      <c r="M52" s="25"/>
      <c r="N52" s="25"/>
      <c r="O52" s="24"/>
      <c r="P52" s="24"/>
      <c r="Q52" s="24"/>
      <c r="R52" s="24"/>
    </row>
    <row r="53" spans="3:18" ht="16" customHeight="1" x14ac:dyDescent="0.35">
      <c r="C53" s="733"/>
      <c r="D53" s="734"/>
      <c r="E53" s="735"/>
      <c r="F53" s="742"/>
      <c r="G53" s="688"/>
      <c r="H53" s="688"/>
      <c r="I53" s="688"/>
      <c r="J53" s="688"/>
      <c r="K53" s="688"/>
      <c r="L53" s="743"/>
      <c r="M53" s="25"/>
      <c r="N53" s="25"/>
      <c r="O53" s="24"/>
      <c r="Q53" s="24"/>
      <c r="R53" s="24"/>
    </row>
    <row r="54" spans="3:18" ht="16" customHeight="1" x14ac:dyDescent="0.35">
      <c r="C54" s="733"/>
      <c r="D54" s="734"/>
      <c r="E54" s="735"/>
      <c r="F54" s="742"/>
      <c r="G54" s="688"/>
      <c r="H54" s="688"/>
      <c r="I54" s="688"/>
      <c r="J54" s="688"/>
      <c r="K54" s="688"/>
      <c r="L54" s="743"/>
      <c r="M54" s="24"/>
      <c r="N54" s="24"/>
      <c r="O54" s="24"/>
      <c r="P54" s="619"/>
      <c r="Q54" s="619"/>
      <c r="R54" s="24"/>
    </row>
    <row r="55" spans="3:18" ht="16" customHeight="1" x14ac:dyDescent="0.35">
      <c r="C55" s="736"/>
      <c r="D55" s="737"/>
      <c r="E55" s="738"/>
      <c r="F55" s="744"/>
      <c r="G55" s="745"/>
      <c r="H55" s="745"/>
      <c r="I55" s="745"/>
      <c r="J55" s="745"/>
      <c r="K55" s="745"/>
      <c r="L55" s="746"/>
      <c r="M55" s="24"/>
      <c r="N55" s="24"/>
      <c r="O55" s="24"/>
      <c r="P55" s="24"/>
      <c r="Q55" s="24"/>
      <c r="R55" s="24"/>
    </row>
    <row r="56" spans="3:18" ht="16" customHeight="1" x14ac:dyDescent="0.35">
      <c r="C56" s="169"/>
      <c r="D56" s="169"/>
      <c r="E56" s="169"/>
      <c r="F56" s="170"/>
      <c r="G56" s="170"/>
      <c r="H56" s="170"/>
      <c r="I56" s="170"/>
      <c r="J56" s="170"/>
      <c r="K56" s="170"/>
      <c r="L56" s="170"/>
      <c r="M56" s="24"/>
      <c r="N56" s="24"/>
      <c r="O56" s="24"/>
      <c r="P56" s="24"/>
      <c r="Q56" s="24"/>
      <c r="R56" s="24"/>
    </row>
    <row r="57" spans="3:18" ht="16" customHeight="1" x14ac:dyDescent="0.35">
      <c r="C57" s="761" t="s">
        <v>621</v>
      </c>
      <c r="D57" s="762"/>
      <c r="E57" s="763"/>
      <c r="F57" s="750" t="s">
        <v>622</v>
      </c>
      <c r="G57" s="751"/>
      <c r="H57" s="751"/>
      <c r="I57" s="751"/>
      <c r="J57" s="751"/>
      <c r="K57" s="751"/>
      <c r="L57" s="752"/>
      <c r="M57" s="25"/>
      <c r="N57" s="25"/>
      <c r="O57" s="24"/>
      <c r="P57" s="24"/>
      <c r="Q57" s="24"/>
      <c r="R57" s="24"/>
    </row>
    <row r="58" spans="3:18" ht="16" customHeight="1" x14ac:dyDescent="0.35">
      <c r="C58" s="764"/>
      <c r="D58" s="765"/>
      <c r="E58" s="766"/>
      <c r="F58" s="753"/>
      <c r="G58" s="754"/>
      <c r="H58" s="754"/>
      <c r="I58" s="754"/>
      <c r="J58" s="754"/>
      <c r="K58" s="754"/>
      <c r="L58" s="755"/>
      <c r="M58" s="25"/>
      <c r="N58" s="25"/>
      <c r="O58" s="24"/>
      <c r="P58" s="24"/>
      <c r="Q58" s="24"/>
      <c r="R58" s="24"/>
    </row>
    <row r="59" spans="3:18" ht="16" customHeight="1" x14ac:dyDescent="0.35">
      <c r="C59" s="764"/>
      <c r="D59" s="765"/>
      <c r="E59" s="766"/>
      <c r="F59" s="753"/>
      <c r="G59" s="754"/>
      <c r="H59" s="754"/>
      <c r="I59" s="754"/>
      <c r="J59" s="754"/>
      <c r="K59" s="754"/>
      <c r="L59" s="755"/>
      <c r="M59" s="25"/>
      <c r="N59" s="25"/>
      <c r="O59" s="24"/>
      <c r="P59" s="24"/>
      <c r="Q59" s="24"/>
      <c r="R59" s="24"/>
    </row>
    <row r="60" spans="3:18" ht="16" customHeight="1" x14ac:dyDescent="0.35">
      <c r="C60" s="764"/>
      <c r="D60" s="765"/>
      <c r="E60" s="766"/>
      <c r="F60" s="753"/>
      <c r="G60" s="754"/>
      <c r="H60" s="754"/>
      <c r="I60" s="754"/>
      <c r="J60" s="754"/>
      <c r="K60" s="754"/>
      <c r="L60" s="755"/>
      <c r="M60" s="25"/>
      <c r="N60" s="25"/>
      <c r="O60" s="24"/>
      <c r="P60" s="24"/>
      <c r="Q60" s="24"/>
      <c r="R60" s="24"/>
    </row>
    <row r="61" spans="3:18" ht="16" customHeight="1" x14ac:dyDescent="0.35">
      <c r="C61" s="764"/>
      <c r="D61" s="765"/>
      <c r="E61" s="766"/>
      <c r="F61" s="753"/>
      <c r="G61" s="754"/>
      <c r="H61" s="754"/>
      <c r="I61" s="754"/>
      <c r="J61" s="754"/>
      <c r="K61" s="754"/>
      <c r="L61" s="755"/>
      <c r="M61" s="25"/>
      <c r="N61" s="25"/>
      <c r="O61" s="24"/>
      <c r="P61" s="24"/>
      <c r="Q61" s="24"/>
      <c r="R61" s="24"/>
    </row>
    <row r="62" spans="3:18" ht="16" customHeight="1" x14ac:dyDescent="0.35">
      <c r="C62" s="764"/>
      <c r="D62" s="765"/>
      <c r="E62" s="766"/>
      <c r="F62" s="753"/>
      <c r="G62" s="754"/>
      <c r="H62" s="754"/>
      <c r="I62" s="754"/>
      <c r="J62" s="754"/>
      <c r="K62" s="754"/>
      <c r="L62" s="755"/>
      <c r="M62" s="25"/>
      <c r="N62" s="25"/>
      <c r="O62" s="24"/>
      <c r="P62" s="24"/>
      <c r="Q62" s="24"/>
      <c r="R62" s="24"/>
    </row>
    <row r="63" spans="3:18" ht="16" customHeight="1" x14ac:dyDescent="0.35">
      <c r="C63" s="764"/>
      <c r="D63" s="765"/>
      <c r="E63" s="766"/>
      <c r="F63" s="753"/>
      <c r="G63" s="754"/>
      <c r="H63" s="754"/>
      <c r="I63" s="754"/>
      <c r="J63" s="754"/>
      <c r="K63" s="754"/>
      <c r="L63" s="755"/>
      <c r="M63" s="25"/>
      <c r="N63" s="25"/>
      <c r="O63" s="24"/>
      <c r="P63" s="24"/>
      <c r="Q63" s="24"/>
      <c r="R63" s="24"/>
    </row>
    <row r="64" spans="3:18" ht="16" customHeight="1" x14ac:dyDescent="0.35">
      <c r="C64" s="764"/>
      <c r="D64" s="765"/>
      <c r="E64" s="766"/>
      <c r="F64" s="753"/>
      <c r="G64" s="754"/>
      <c r="H64" s="754"/>
      <c r="I64" s="754"/>
      <c r="J64" s="754"/>
      <c r="K64" s="754"/>
      <c r="L64" s="755"/>
      <c r="M64" s="25"/>
      <c r="N64" s="25"/>
      <c r="O64" s="24"/>
      <c r="P64" s="24"/>
      <c r="Q64" s="24"/>
      <c r="R64" s="24"/>
    </row>
    <row r="65" spans="3:18" ht="16" customHeight="1" x14ac:dyDescent="0.35">
      <c r="C65" s="764"/>
      <c r="D65" s="765"/>
      <c r="E65" s="766"/>
      <c r="F65" s="753"/>
      <c r="G65" s="754"/>
      <c r="H65" s="754"/>
      <c r="I65" s="754"/>
      <c r="J65" s="754"/>
      <c r="K65" s="754"/>
      <c r="L65" s="755"/>
      <c r="M65" s="25"/>
      <c r="N65" s="25"/>
      <c r="O65" s="24"/>
      <c r="Q65" s="24"/>
      <c r="R65" s="24"/>
    </row>
    <row r="66" spans="3:18" ht="16" customHeight="1" x14ac:dyDescent="0.35">
      <c r="C66" s="764"/>
      <c r="D66" s="765"/>
      <c r="E66" s="766"/>
      <c r="F66" s="753"/>
      <c r="G66" s="754"/>
      <c r="H66" s="754"/>
      <c r="I66" s="754"/>
      <c r="J66" s="754"/>
      <c r="K66" s="754"/>
      <c r="L66" s="755"/>
      <c r="M66" s="24"/>
      <c r="N66" s="24"/>
      <c r="O66" s="24"/>
      <c r="P66" s="619"/>
      <c r="Q66" s="619"/>
      <c r="R66" s="24"/>
    </row>
    <row r="67" spans="3:18" ht="16" customHeight="1" x14ac:dyDescent="0.35">
      <c r="C67" s="767"/>
      <c r="D67" s="768"/>
      <c r="E67" s="769"/>
      <c r="F67" s="756"/>
      <c r="G67" s="757"/>
      <c r="H67" s="757"/>
      <c r="I67" s="757"/>
      <c r="J67" s="757"/>
      <c r="K67" s="757"/>
      <c r="L67" s="758"/>
      <c r="M67" s="24"/>
      <c r="N67" s="24"/>
      <c r="O67" s="24"/>
      <c r="P67" s="24"/>
      <c r="Q67" s="24"/>
      <c r="R67" s="24"/>
    </row>
    <row r="68" spans="3:18" ht="16" customHeight="1" x14ac:dyDescent="0.35">
      <c r="C68" s="747"/>
      <c r="D68" s="747"/>
      <c r="E68" s="747"/>
      <c r="F68" s="747"/>
      <c r="G68" s="747"/>
      <c r="H68" s="747"/>
      <c r="I68" s="747"/>
      <c r="J68" s="747"/>
      <c r="K68" s="747"/>
      <c r="L68" s="747"/>
      <c r="M68" s="24"/>
      <c r="N68" s="24"/>
      <c r="O68" s="24"/>
      <c r="P68" s="24"/>
      <c r="Q68" s="24"/>
      <c r="R68" s="24"/>
    </row>
    <row r="69" spans="3:18" ht="16" customHeight="1" x14ac:dyDescent="0.35">
      <c r="C69" s="759" t="s">
        <v>623</v>
      </c>
      <c r="D69" s="759"/>
      <c r="E69" s="759"/>
      <c r="F69" s="739" t="s">
        <v>652</v>
      </c>
      <c r="G69" s="740"/>
      <c r="H69" s="740"/>
      <c r="I69" s="740"/>
      <c r="J69" s="740"/>
      <c r="K69" s="740"/>
      <c r="L69" s="741"/>
      <c r="M69" s="24"/>
      <c r="N69" s="24"/>
      <c r="O69" s="24"/>
      <c r="P69" s="24"/>
      <c r="Q69" s="24"/>
      <c r="R69" s="24"/>
    </row>
    <row r="70" spans="3:18" ht="16" customHeight="1" x14ac:dyDescent="0.35">
      <c r="C70" s="759"/>
      <c r="D70" s="759"/>
      <c r="E70" s="759"/>
      <c r="F70" s="742"/>
      <c r="G70" s="688"/>
      <c r="H70" s="688"/>
      <c r="I70" s="688"/>
      <c r="J70" s="688"/>
      <c r="K70" s="688"/>
      <c r="L70" s="743"/>
      <c r="M70" s="24"/>
      <c r="N70" s="24"/>
      <c r="O70" s="24"/>
      <c r="P70" s="24"/>
      <c r="Q70" s="24"/>
      <c r="R70" s="24"/>
    </row>
    <row r="71" spans="3:18" ht="16" customHeight="1" x14ac:dyDescent="0.35">
      <c r="C71" s="759"/>
      <c r="D71" s="759"/>
      <c r="E71" s="759"/>
      <c r="F71" s="742"/>
      <c r="G71" s="688"/>
      <c r="H71" s="688"/>
      <c r="I71" s="688"/>
      <c r="J71" s="688"/>
      <c r="K71" s="688"/>
      <c r="L71" s="743"/>
      <c r="M71" s="24"/>
      <c r="N71" s="24"/>
      <c r="O71" s="24"/>
      <c r="P71" s="24"/>
      <c r="Q71" s="24"/>
      <c r="R71" s="24"/>
    </row>
    <row r="72" spans="3:18" ht="16" customHeight="1" x14ac:dyDescent="0.35">
      <c r="C72" s="759"/>
      <c r="D72" s="759"/>
      <c r="E72" s="759"/>
      <c r="F72" s="742"/>
      <c r="G72" s="688"/>
      <c r="H72" s="688"/>
      <c r="I72" s="688"/>
      <c r="J72" s="688"/>
      <c r="K72" s="688"/>
      <c r="L72" s="743"/>
      <c r="M72" s="24"/>
      <c r="N72" s="24"/>
      <c r="O72" s="24"/>
      <c r="P72" s="24"/>
      <c r="Q72" s="24"/>
      <c r="R72" s="24"/>
    </row>
    <row r="73" spans="3:18" ht="16" customHeight="1" x14ac:dyDescent="0.35">
      <c r="C73" s="759"/>
      <c r="D73" s="759"/>
      <c r="E73" s="759"/>
      <c r="F73" s="742"/>
      <c r="G73" s="688"/>
      <c r="H73" s="688"/>
      <c r="I73" s="688"/>
      <c r="J73" s="688"/>
      <c r="K73" s="688"/>
      <c r="L73" s="743"/>
      <c r="M73" s="24"/>
      <c r="N73" s="24"/>
      <c r="O73" s="24"/>
      <c r="P73" s="24"/>
      <c r="Q73" s="24"/>
      <c r="R73" s="24"/>
    </row>
    <row r="74" spans="3:18" ht="16" customHeight="1" x14ac:dyDescent="0.35">
      <c r="C74" s="759"/>
      <c r="D74" s="759"/>
      <c r="E74" s="759"/>
      <c r="F74" s="742"/>
      <c r="G74" s="688"/>
      <c r="H74" s="688"/>
      <c r="I74" s="688"/>
      <c r="J74" s="688"/>
      <c r="K74" s="688"/>
      <c r="L74" s="743"/>
      <c r="M74" s="24"/>
      <c r="N74" s="24"/>
      <c r="O74" s="24"/>
      <c r="P74" s="24"/>
      <c r="Q74" s="24"/>
      <c r="R74" s="24"/>
    </row>
    <row r="75" spans="3:18" ht="16" customHeight="1" x14ac:dyDescent="0.35">
      <c r="C75" s="759"/>
      <c r="D75" s="759"/>
      <c r="E75" s="759"/>
      <c r="F75" s="742"/>
      <c r="G75" s="688"/>
      <c r="H75" s="688"/>
      <c r="I75" s="688"/>
      <c r="J75" s="688"/>
      <c r="K75" s="688"/>
      <c r="L75" s="743"/>
      <c r="M75" s="24"/>
      <c r="N75" s="24"/>
      <c r="O75" s="24"/>
      <c r="P75" s="24"/>
      <c r="Q75" s="24"/>
      <c r="R75" s="24"/>
    </row>
    <row r="76" spans="3:18" ht="16" customHeight="1" x14ac:dyDescent="0.35">
      <c r="C76" s="759"/>
      <c r="D76" s="759"/>
      <c r="E76" s="759"/>
      <c r="F76" s="742"/>
      <c r="G76" s="688"/>
      <c r="H76" s="688"/>
      <c r="I76" s="688"/>
      <c r="J76" s="688"/>
      <c r="K76" s="688"/>
      <c r="L76" s="743"/>
      <c r="M76" s="24"/>
      <c r="N76" s="24"/>
      <c r="O76" s="24"/>
      <c r="P76" s="24"/>
      <c r="Q76" s="24"/>
      <c r="R76" s="24"/>
    </row>
    <row r="77" spans="3:18" ht="16" customHeight="1" x14ac:dyDescent="0.35">
      <c r="C77" s="759"/>
      <c r="D77" s="759"/>
      <c r="E77" s="759"/>
      <c r="F77" s="744"/>
      <c r="G77" s="745"/>
      <c r="H77" s="745"/>
      <c r="I77" s="745"/>
      <c r="J77" s="745"/>
      <c r="K77" s="745"/>
      <c r="L77" s="746"/>
      <c r="M77" s="24"/>
      <c r="N77" s="24"/>
      <c r="O77" s="24"/>
      <c r="P77" s="24"/>
      <c r="Q77" s="24"/>
      <c r="R77" s="24"/>
    </row>
    <row r="78" spans="3:18" ht="16" customHeight="1" x14ac:dyDescent="0.35">
      <c r="C78" s="747"/>
      <c r="D78" s="747"/>
      <c r="E78" s="747"/>
      <c r="F78" s="747"/>
      <c r="G78" s="747"/>
      <c r="H78" s="747"/>
      <c r="I78" s="747"/>
      <c r="J78" s="747"/>
      <c r="K78" s="747"/>
      <c r="L78" s="747"/>
      <c r="M78" s="24"/>
      <c r="N78" s="24"/>
      <c r="O78" s="24"/>
      <c r="P78" s="24"/>
      <c r="Q78" s="24"/>
      <c r="R78" s="24"/>
    </row>
    <row r="79" spans="3:18" ht="16" customHeight="1" x14ac:dyDescent="0.35">
      <c r="C79" s="759" t="s">
        <v>624</v>
      </c>
      <c r="D79" s="759"/>
      <c r="E79" s="759"/>
      <c r="F79" s="760" t="s">
        <v>625</v>
      </c>
      <c r="G79" s="760"/>
      <c r="H79" s="760"/>
      <c r="I79" s="760"/>
      <c r="J79" s="760"/>
      <c r="K79" s="760"/>
      <c r="L79" s="760"/>
      <c r="M79" s="24"/>
      <c r="N79" s="24"/>
      <c r="O79" s="24"/>
      <c r="P79" s="24"/>
      <c r="Q79" s="24"/>
      <c r="R79" s="24"/>
    </row>
    <row r="80" spans="3:18" ht="16" customHeight="1" x14ac:dyDescent="0.35">
      <c r="C80" s="759"/>
      <c r="D80" s="759"/>
      <c r="E80" s="759"/>
      <c r="F80" s="760"/>
      <c r="G80" s="760"/>
      <c r="H80" s="760"/>
      <c r="I80" s="760"/>
      <c r="J80" s="760"/>
      <c r="K80" s="760"/>
      <c r="L80" s="760"/>
      <c r="M80" s="24"/>
      <c r="N80" s="24"/>
      <c r="O80" s="24"/>
      <c r="P80" s="24"/>
      <c r="Q80" s="24"/>
      <c r="R80" s="24"/>
    </row>
    <row r="81" spans="3:18" ht="16" customHeight="1" x14ac:dyDescent="0.35">
      <c r="C81" s="759"/>
      <c r="D81" s="759"/>
      <c r="E81" s="759"/>
      <c r="F81" s="760"/>
      <c r="G81" s="760"/>
      <c r="H81" s="760"/>
      <c r="I81" s="760"/>
      <c r="J81" s="760"/>
      <c r="K81" s="760"/>
      <c r="L81" s="760"/>
      <c r="M81" s="24"/>
      <c r="N81" s="24"/>
      <c r="O81" s="24"/>
      <c r="P81" s="24"/>
      <c r="Q81" s="24"/>
      <c r="R81" s="24"/>
    </row>
    <row r="82" spans="3:18" ht="16" customHeight="1" x14ac:dyDescent="0.35">
      <c r="C82" s="759"/>
      <c r="D82" s="759"/>
      <c r="E82" s="759"/>
      <c r="F82" s="760"/>
      <c r="G82" s="760"/>
      <c r="H82" s="760"/>
      <c r="I82" s="760"/>
      <c r="J82" s="760"/>
      <c r="K82" s="760"/>
      <c r="L82" s="760"/>
      <c r="M82" s="24"/>
      <c r="N82" s="24"/>
      <c r="O82" s="24"/>
      <c r="P82" s="24"/>
      <c r="Q82" s="24"/>
      <c r="R82" s="24"/>
    </row>
    <row r="83" spans="3:18" ht="16" customHeight="1" x14ac:dyDescent="0.35">
      <c r="C83" s="759"/>
      <c r="D83" s="759"/>
      <c r="E83" s="759"/>
      <c r="F83" s="760"/>
      <c r="G83" s="760"/>
      <c r="H83" s="760"/>
      <c r="I83" s="760"/>
      <c r="J83" s="760"/>
      <c r="K83" s="760"/>
      <c r="L83" s="760"/>
      <c r="M83" s="24"/>
      <c r="N83" s="24"/>
      <c r="O83" s="24"/>
      <c r="P83" s="24"/>
      <c r="Q83" s="24"/>
      <c r="R83" s="24"/>
    </row>
    <row r="84" spans="3:18" ht="16" customHeight="1" x14ac:dyDescent="0.35">
      <c r="C84" s="759"/>
      <c r="D84" s="759"/>
      <c r="E84" s="759"/>
      <c r="F84" s="760"/>
      <c r="G84" s="760"/>
      <c r="H84" s="760"/>
      <c r="I84" s="760"/>
      <c r="J84" s="760"/>
      <c r="K84" s="760"/>
      <c r="L84" s="760"/>
      <c r="M84" s="24"/>
      <c r="N84" s="24"/>
      <c r="O84" s="24"/>
      <c r="P84" s="24"/>
      <c r="Q84" s="24"/>
      <c r="R84" s="24"/>
    </row>
    <row r="85" spans="3:18" ht="16" customHeight="1" x14ac:dyDescent="0.35">
      <c r="C85" s="759"/>
      <c r="D85" s="759"/>
      <c r="E85" s="759"/>
      <c r="F85" s="760"/>
      <c r="G85" s="760"/>
      <c r="H85" s="760"/>
      <c r="I85" s="760"/>
      <c r="J85" s="760"/>
      <c r="K85" s="760"/>
      <c r="L85" s="760"/>
      <c r="M85" s="24"/>
      <c r="N85" s="24"/>
      <c r="O85" s="24"/>
      <c r="P85" s="24"/>
      <c r="Q85" s="24"/>
      <c r="R85" s="24"/>
    </row>
    <row r="86" spans="3:18" ht="16" customHeight="1" x14ac:dyDescent="0.35">
      <c r="C86" s="759"/>
      <c r="D86" s="759"/>
      <c r="E86" s="759"/>
      <c r="F86" s="760"/>
      <c r="G86" s="760"/>
      <c r="H86" s="760"/>
      <c r="I86" s="760"/>
      <c r="J86" s="760"/>
      <c r="K86" s="760"/>
      <c r="L86" s="760"/>
      <c r="M86" s="24"/>
      <c r="N86" s="24"/>
      <c r="O86" s="24"/>
      <c r="P86" s="24"/>
      <c r="Q86" s="24"/>
      <c r="R86" s="24"/>
    </row>
    <row r="87" spans="3:18" ht="16" customHeight="1" x14ac:dyDescent="0.35">
      <c r="C87" s="759"/>
      <c r="D87" s="759"/>
      <c r="E87" s="759"/>
      <c r="F87" s="760"/>
      <c r="G87" s="760"/>
      <c r="H87" s="760"/>
      <c r="I87" s="760"/>
      <c r="J87" s="760"/>
      <c r="K87" s="760"/>
      <c r="L87" s="760"/>
      <c r="M87" s="24"/>
      <c r="N87" s="24"/>
      <c r="O87" s="24"/>
      <c r="P87" s="24"/>
      <c r="Q87" s="24"/>
      <c r="R87" s="24"/>
    </row>
    <row r="88" spans="3:18" ht="16" customHeight="1" x14ac:dyDescent="0.35">
      <c r="C88" s="759"/>
      <c r="D88" s="759"/>
      <c r="E88" s="759"/>
      <c r="F88" s="760"/>
      <c r="G88" s="760"/>
      <c r="H88" s="760"/>
      <c r="I88" s="760"/>
      <c r="J88" s="760"/>
      <c r="K88" s="760"/>
      <c r="L88" s="760"/>
      <c r="M88" s="24"/>
      <c r="N88" s="24"/>
      <c r="O88" s="24"/>
      <c r="P88" s="24"/>
      <c r="Q88" s="24"/>
      <c r="R88" s="24"/>
    </row>
    <row r="89" spans="3:18" ht="16" customHeight="1" x14ac:dyDescent="0.35">
      <c r="C89" s="759"/>
      <c r="D89" s="759"/>
      <c r="E89" s="759"/>
      <c r="F89" s="760"/>
      <c r="G89" s="760"/>
      <c r="H89" s="760"/>
      <c r="I89" s="760"/>
      <c r="J89" s="760"/>
      <c r="K89" s="760"/>
      <c r="L89" s="760"/>
      <c r="M89" s="24"/>
      <c r="N89" s="24"/>
      <c r="O89" s="24"/>
      <c r="P89" s="24"/>
      <c r="Q89" s="24"/>
      <c r="R89" s="24"/>
    </row>
    <row r="90" spans="3:18" ht="16" customHeight="1" x14ac:dyDescent="0.35">
      <c r="C90" s="759"/>
      <c r="D90" s="759"/>
      <c r="E90" s="759"/>
      <c r="F90" s="760"/>
      <c r="G90" s="760"/>
      <c r="H90" s="760"/>
      <c r="I90" s="760"/>
      <c r="J90" s="760"/>
      <c r="K90" s="760"/>
      <c r="L90" s="760"/>
      <c r="M90" s="24"/>
      <c r="N90" s="24"/>
      <c r="O90" s="24"/>
      <c r="P90" s="24"/>
      <c r="Q90" s="24"/>
      <c r="R90" s="24"/>
    </row>
    <row r="91" spans="3:18" ht="16" customHeight="1" x14ac:dyDescent="0.35">
      <c r="C91" s="759"/>
      <c r="D91" s="759"/>
      <c r="E91" s="759"/>
      <c r="F91" s="760"/>
      <c r="G91" s="760"/>
      <c r="H91" s="760"/>
      <c r="I91" s="760"/>
      <c r="J91" s="760"/>
      <c r="K91" s="760"/>
      <c r="L91" s="760"/>
      <c r="M91" s="24"/>
      <c r="N91" s="24"/>
      <c r="O91" s="24"/>
      <c r="P91" s="24"/>
      <c r="Q91" s="24"/>
      <c r="R91" s="24"/>
    </row>
    <row r="92" spans="3:18" ht="16" customHeight="1" x14ac:dyDescent="0.35">
      <c r="C92" s="759"/>
      <c r="D92" s="759"/>
      <c r="E92" s="759"/>
      <c r="F92" s="760"/>
      <c r="G92" s="760"/>
      <c r="H92" s="760"/>
      <c r="I92" s="760"/>
      <c r="J92" s="760"/>
      <c r="K92" s="760"/>
      <c r="L92" s="760"/>
      <c r="M92" s="24"/>
      <c r="N92" s="24"/>
      <c r="O92" s="24"/>
      <c r="P92" s="24"/>
      <c r="Q92" s="24"/>
      <c r="R92" s="24"/>
    </row>
    <row r="93" spans="3:18" ht="16" customHeight="1" x14ac:dyDescent="0.35">
      <c r="C93" s="759"/>
      <c r="D93" s="759"/>
      <c r="E93" s="759"/>
      <c r="F93" s="760"/>
      <c r="G93" s="760"/>
      <c r="H93" s="760"/>
      <c r="I93" s="760"/>
      <c r="J93" s="760"/>
      <c r="K93" s="760"/>
      <c r="L93" s="760"/>
      <c r="M93" s="24"/>
      <c r="N93" s="24"/>
      <c r="O93" s="24"/>
      <c r="P93" s="24"/>
      <c r="Q93" s="24"/>
      <c r="R93" s="24"/>
    </row>
    <row r="94" spans="3:18" ht="16" customHeight="1" x14ac:dyDescent="0.35">
      <c r="C94" s="759"/>
      <c r="D94" s="759"/>
      <c r="E94" s="759"/>
      <c r="F94" s="760"/>
      <c r="G94" s="760"/>
      <c r="H94" s="760"/>
      <c r="I94" s="760"/>
      <c r="J94" s="760"/>
      <c r="K94" s="760"/>
      <c r="L94" s="760"/>
      <c r="M94" s="24"/>
      <c r="N94" s="24"/>
      <c r="O94" s="24"/>
      <c r="P94" s="24"/>
      <c r="Q94" s="24"/>
      <c r="R94" s="24"/>
    </row>
    <row r="95" spans="3:18" ht="16" customHeight="1" x14ac:dyDescent="0.35">
      <c r="C95" s="759"/>
      <c r="D95" s="759"/>
      <c r="E95" s="759"/>
      <c r="F95" s="760"/>
      <c r="G95" s="760"/>
      <c r="H95" s="760"/>
      <c r="I95" s="760"/>
      <c r="J95" s="760"/>
      <c r="K95" s="760"/>
      <c r="L95" s="760"/>
      <c r="M95" s="24"/>
      <c r="N95" s="24"/>
      <c r="O95" s="24"/>
      <c r="P95" s="24"/>
      <c r="Q95" s="24"/>
      <c r="R95" s="24"/>
    </row>
    <row r="96" spans="3:18" ht="16" customHeight="1" x14ac:dyDescent="0.35">
      <c r="C96" s="747"/>
      <c r="D96" s="747"/>
      <c r="E96" s="747"/>
      <c r="F96" s="747"/>
      <c r="G96" s="747"/>
      <c r="H96" s="747"/>
      <c r="I96" s="747"/>
      <c r="J96" s="747"/>
      <c r="K96" s="747"/>
      <c r="L96" s="747"/>
      <c r="M96" s="24"/>
      <c r="N96" s="24"/>
      <c r="O96" s="24"/>
      <c r="P96" s="24"/>
      <c r="Q96" s="24"/>
      <c r="R96" s="24"/>
    </row>
    <row r="97" spans="3:18" ht="16" customHeight="1" x14ac:dyDescent="0.35">
      <c r="C97" s="730" t="s">
        <v>626</v>
      </c>
      <c r="D97" s="731"/>
      <c r="E97" s="732"/>
      <c r="F97" s="750" t="s">
        <v>627</v>
      </c>
      <c r="G97" s="751"/>
      <c r="H97" s="751"/>
      <c r="I97" s="751"/>
      <c r="J97" s="751"/>
      <c r="K97" s="751"/>
      <c r="L97" s="752"/>
      <c r="M97" s="24"/>
      <c r="N97" s="24"/>
      <c r="O97" s="24"/>
      <c r="P97" s="24"/>
      <c r="Q97" s="24"/>
      <c r="R97" s="24"/>
    </row>
    <row r="98" spans="3:18" ht="16" customHeight="1" x14ac:dyDescent="0.35">
      <c r="C98" s="733"/>
      <c r="D98" s="734"/>
      <c r="E98" s="735"/>
      <c r="F98" s="753"/>
      <c r="G98" s="754"/>
      <c r="H98" s="754"/>
      <c r="I98" s="754"/>
      <c r="J98" s="754"/>
      <c r="K98" s="754"/>
      <c r="L98" s="755"/>
      <c r="M98" s="24"/>
      <c r="N98" s="24"/>
      <c r="O98" s="24"/>
      <c r="P98" s="24"/>
      <c r="Q98" s="24"/>
      <c r="R98" s="24"/>
    </row>
    <row r="99" spans="3:18" ht="16" customHeight="1" x14ac:dyDescent="0.35">
      <c r="C99" s="733"/>
      <c r="D99" s="734"/>
      <c r="E99" s="735"/>
      <c r="F99" s="753"/>
      <c r="G99" s="754"/>
      <c r="H99" s="754"/>
      <c r="I99" s="754"/>
      <c r="J99" s="754"/>
      <c r="K99" s="754"/>
      <c r="L99" s="755"/>
      <c r="M99" s="24"/>
      <c r="N99" s="24"/>
      <c r="O99" s="24"/>
      <c r="P99" s="24"/>
      <c r="Q99" s="24"/>
      <c r="R99" s="24"/>
    </row>
    <row r="100" spans="3:18" ht="16" customHeight="1" x14ac:dyDescent="0.35">
      <c r="C100" s="733"/>
      <c r="D100" s="734"/>
      <c r="E100" s="735"/>
      <c r="F100" s="753"/>
      <c r="G100" s="754"/>
      <c r="H100" s="754"/>
      <c r="I100" s="754"/>
      <c r="J100" s="754"/>
      <c r="K100" s="754"/>
      <c r="L100" s="755"/>
      <c r="M100" s="24"/>
      <c r="N100" s="24"/>
      <c r="O100" s="24"/>
      <c r="P100" s="24"/>
      <c r="Q100" s="24"/>
      <c r="R100" s="24"/>
    </row>
    <row r="101" spans="3:18" ht="16" customHeight="1" x14ac:dyDescent="0.35">
      <c r="C101" s="733"/>
      <c r="D101" s="734"/>
      <c r="E101" s="735"/>
      <c r="F101" s="753"/>
      <c r="G101" s="754"/>
      <c r="H101" s="754"/>
      <c r="I101" s="754"/>
      <c r="J101" s="754"/>
      <c r="K101" s="754"/>
      <c r="L101" s="755"/>
      <c r="M101" s="24"/>
      <c r="N101" s="24"/>
      <c r="O101" s="24"/>
      <c r="P101" s="24"/>
      <c r="Q101" s="24"/>
      <c r="R101" s="24"/>
    </row>
    <row r="102" spans="3:18" ht="16" customHeight="1" x14ac:dyDescent="0.35">
      <c r="C102" s="733"/>
      <c r="D102" s="734"/>
      <c r="E102" s="735"/>
      <c r="F102" s="753"/>
      <c r="G102" s="754"/>
      <c r="H102" s="754"/>
      <c r="I102" s="754"/>
      <c r="J102" s="754"/>
      <c r="K102" s="754"/>
      <c r="L102" s="755"/>
      <c r="M102" s="24"/>
      <c r="N102" s="24"/>
      <c r="O102" s="24"/>
      <c r="P102" s="24"/>
      <c r="Q102" s="24"/>
      <c r="R102" s="24"/>
    </row>
    <row r="103" spans="3:18" ht="16" customHeight="1" x14ac:dyDescent="0.35">
      <c r="C103" s="733"/>
      <c r="D103" s="734"/>
      <c r="E103" s="735"/>
      <c r="F103" s="753"/>
      <c r="G103" s="754"/>
      <c r="H103" s="754"/>
      <c r="I103" s="754"/>
      <c r="J103" s="754"/>
      <c r="K103" s="754"/>
      <c r="L103" s="755"/>
      <c r="M103" s="24"/>
      <c r="N103" s="24"/>
      <c r="O103" s="24"/>
      <c r="P103" s="24"/>
      <c r="Q103" s="24"/>
      <c r="R103" s="24"/>
    </row>
    <row r="104" spans="3:18" ht="16" customHeight="1" x14ac:dyDescent="0.35">
      <c r="C104" s="733"/>
      <c r="D104" s="734"/>
      <c r="E104" s="735"/>
      <c r="F104" s="753"/>
      <c r="G104" s="754"/>
      <c r="H104" s="754"/>
      <c r="I104" s="754"/>
      <c r="J104" s="754"/>
      <c r="K104" s="754"/>
      <c r="L104" s="755"/>
      <c r="M104" s="24"/>
      <c r="N104" s="24"/>
      <c r="O104" s="24"/>
      <c r="P104" s="24"/>
      <c r="Q104" s="24"/>
      <c r="R104" s="24"/>
    </row>
    <row r="105" spans="3:18" ht="16" customHeight="1" x14ac:dyDescent="0.35">
      <c r="C105" s="733"/>
      <c r="D105" s="734"/>
      <c r="E105" s="735"/>
      <c r="F105" s="753"/>
      <c r="G105" s="754"/>
      <c r="H105" s="754"/>
      <c r="I105" s="754"/>
      <c r="J105" s="754"/>
      <c r="K105" s="754"/>
      <c r="L105" s="755"/>
      <c r="M105" s="24"/>
      <c r="N105" s="24"/>
      <c r="O105" s="24"/>
      <c r="P105" s="24"/>
      <c r="Q105" s="24"/>
      <c r="R105" s="24"/>
    </row>
    <row r="106" spans="3:18" ht="16" customHeight="1" x14ac:dyDescent="0.35">
      <c r="C106" s="733"/>
      <c r="D106" s="734"/>
      <c r="E106" s="735"/>
      <c r="F106" s="753"/>
      <c r="G106" s="754"/>
      <c r="H106" s="754"/>
      <c r="I106" s="754"/>
      <c r="J106" s="754"/>
      <c r="K106" s="754"/>
      <c r="L106" s="755"/>
      <c r="M106" s="24"/>
      <c r="N106" s="24"/>
      <c r="O106" s="24"/>
      <c r="P106" s="24"/>
      <c r="Q106" s="24"/>
      <c r="R106" s="24"/>
    </row>
    <row r="107" spans="3:18" ht="16" customHeight="1" x14ac:dyDescent="0.35">
      <c r="C107" s="733"/>
      <c r="D107" s="734"/>
      <c r="E107" s="735"/>
      <c r="F107" s="753"/>
      <c r="G107" s="754"/>
      <c r="H107" s="754"/>
      <c r="I107" s="754"/>
      <c r="J107" s="754"/>
      <c r="K107" s="754"/>
      <c r="L107" s="755"/>
      <c r="M107" s="24"/>
      <c r="N107" s="24"/>
      <c r="O107" s="24"/>
      <c r="P107" s="24"/>
      <c r="Q107" s="24"/>
      <c r="R107" s="24"/>
    </row>
    <row r="108" spans="3:18" ht="16" customHeight="1" x14ac:dyDescent="0.35">
      <c r="C108" s="733"/>
      <c r="D108" s="734"/>
      <c r="E108" s="735"/>
      <c r="F108" s="753"/>
      <c r="G108" s="754"/>
      <c r="H108" s="754"/>
      <c r="I108" s="754"/>
      <c r="J108" s="754"/>
      <c r="K108" s="754"/>
      <c r="L108" s="755"/>
      <c r="M108" s="24"/>
      <c r="N108" s="24"/>
      <c r="O108" s="24"/>
      <c r="P108" s="24"/>
      <c r="Q108" s="24"/>
      <c r="R108" s="24"/>
    </row>
    <row r="109" spans="3:18" ht="16" customHeight="1" x14ac:dyDescent="0.35">
      <c r="C109" s="733"/>
      <c r="D109" s="734"/>
      <c r="E109" s="735"/>
      <c r="F109" s="753"/>
      <c r="G109" s="754"/>
      <c r="H109" s="754"/>
      <c r="I109" s="754"/>
      <c r="J109" s="754"/>
      <c r="K109" s="754"/>
      <c r="L109" s="755"/>
      <c r="M109" s="24"/>
      <c r="N109" s="24"/>
      <c r="O109" s="24"/>
      <c r="P109" s="24"/>
      <c r="Q109" s="24"/>
      <c r="R109" s="24"/>
    </row>
    <row r="110" spans="3:18" ht="16" customHeight="1" x14ac:dyDescent="0.35">
      <c r="C110" s="733"/>
      <c r="D110" s="734"/>
      <c r="E110" s="735"/>
      <c r="F110" s="753"/>
      <c r="G110" s="754"/>
      <c r="H110" s="754"/>
      <c r="I110" s="754"/>
      <c r="J110" s="754"/>
      <c r="K110" s="754"/>
      <c r="L110" s="755"/>
      <c r="M110" s="24"/>
      <c r="N110" s="24"/>
      <c r="O110" s="24"/>
      <c r="P110" s="24"/>
      <c r="Q110" s="24"/>
      <c r="R110" s="24"/>
    </row>
    <row r="111" spans="3:18" ht="16" customHeight="1" x14ac:dyDescent="0.35">
      <c r="C111" s="733"/>
      <c r="D111" s="734"/>
      <c r="E111" s="735"/>
      <c r="F111" s="753"/>
      <c r="G111" s="754"/>
      <c r="H111" s="754"/>
      <c r="I111" s="754"/>
      <c r="J111" s="754"/>
      <c r="K111" s="754"/>
      <c r="L111" s="755"/>
      <c r="M111" s="24"/>
      <c r="N111" s="24"/>
      <c r="O111" s="24"/>
      <c r="P111" s="24"/>
      <c r="Q111" s="24"/>
      <c r="R111" s="24"/>
    </row>
    <row r="112" spans="3:18" ht="16" customHeight="1" x14ac:dyDescent="0.35">
      <c r="C112" s="733"/>
      <c r="D112" s="734"/>
      <c r="E112" s="735"/>
      <c r="F112" s="753"/>
      <c r="G112" s="754"/>
      <c r="H112" s="754"/>
      <c r="I112" s="754"/>
      <c r="J112" s="754"/>
      <c r="K112" s="754"/>
      <c r="L112" s="755"/>
      <c r="M112" s="24"/>
      <c r="N112" s="24"/>
      <c r="O112" s="24"/>
      <c r="P112" s="24"/>
      <c r="Q112" s="24"/>
      <c r="R112" s="24"/>
    </row>
    <row r="113" spans="3:18" ht="16" customHeight="1" x14ac:dyDescent="0.35">
      <c r="C113" s="733"/>
      <c r="D113" s="734"/>
      <c r="E113" s="735"/>
      <c r="F113" s="753"/>
      <c r="G113" s="754"/>
      <c r="H113" s="754"/>
      <c r="I113" s="754"/>
      <c r="J113" s="754"/>
      <c r="K113" s="754"/>
      <c r="L113" s="755"/>
      <c r="M113" s="24"/>
      <c r="N113" s="24"/>
      <c r="O113" s="24"/>
      <c r="P113" s="24"/>
      <c r="Q113" s="24"/>
      <c r="R113" s="24"/>
    </row>
    <row r="114" spans="3:18" ht="16" customHeight="1" x14ac:dyDescent="0.35">
      <c r="C114" s="733"/>
      <c r="D114" s="734"/>
      <c r="E114" s="735"/>
      <c r="F114" s="753"/>
      <c r="G114" s="754"/>
      <c r="H114" s="754"/>
      <c r="I114" s="754"/>
      <c r="J114" s="754"/>
      <c r="K114" s="754"/>
      <c r="L114" s="755"/>
      <c r="M114" s="24"/>
      <c r="N114" s="24"/>
      <c r="O114" s="24"/>
      <c r="P114" s="24"/>
      <c r="Q114" s="24"/>
      <c r="R114" s="24"/>
    </row>
    <row r="115" spans="3:18" ht="16" customHeight="1" x14ac:dyDescent="0.35">
      <c r="C115" s="733"/>
      <c r="D115" s="734"/>
      <c r="E115" s="735"/>
      <c r="F115" s="753"/>
      <c r="G115" s="754"/>
      <c r="H115" s="754"/>
      <c r="I115" s="754"/>
      <c r="J115" s="754"/>
      <c r="K115" s="754"/>
      <c r="L115" s="755"/>
      <c r="M115" s="24"/>
      <c r="N115" s="24"/>
      <c r="O115" s="24"/>
      <c r="P115" s="24"/>
      <c r="Q115" s="24"/>
      <c r="R115" s="24"/>
    </row>
    <row r="116" spans="3:18" ht="16" customHeight="1" x14ac:dyDescent="0.35">
      <c r="C116" s="736"/>
      <c r="D116" s="737"/>
      <c r="E116" s="738"/>
      <c r="F116" s="756"/>
      <c r="G116" s="757"/>
      <c r="H116" s="757"/>
      <c r="I116" s="757"/>
      <c r="J116" s="757"/>
      <c r="K116" s="757"/>
      <c r="L116" s="758"/>
      <c r="M116" s="24"/>
      <c r="N116" s="24"/>
      <c r="O116" s="24"/>
      <c r="P116" s="24"/>
      <c r="Q116" s="24"/>
      <c r="R116" s="24"/>
    </row>
    <row r="117" spans="3:18" ht="16" customHeight="1" x14ac:dyDescent="0.35">
      <c r="C117" s="747"/>
      <c r="D117" s="747"/>
      <c r="E117" s="747"/>
      <c r="F117" s="747"/>
      <c r="G117" s="747"/>
      <c r="H117" s="747"/>
      <c r="I117" s="747"/>
      <c r="J117" s="747"/>
      <c r="K117" s="747"/>
      <c r="L117" s="747"/>
      <c r="M117" s="24"/>
      <c r="N117" s="24"/>
      <c r="O117" s="24"/>
      <c r="P117" s="24"/>
      <c r="Q117" s="24"/>
      <c r="R117" s="24"/>
    </row>
    <row r="118" spans="3:18" ht="16" customHeight="1" x14ac:dyDescent="0.35">
      <c r="C118" s="730" t="s">
        <v>628</v>
      </c>
      <c r="D118" s="731"/>
      <c r="E118" s="732"/>
      <c r="F118" s="739" t="s">
        <v>629</v>
      </c>
      <c r="G118" s="740"/>
      <c r="H118" s="740"/>
      <c r="I118" s="740"/>
      <c r="J118" s="740"/>
      <c r="K118" s="740"/>
      <c r="L118" s="741"/>
      <c r="M118" s="24"/>
      <c r="N118" s="24"/>
      <c r="O118" s="24"/>
      <c r="P118" s="24"/>
      <c r="Q118" s="24"/>
      <c r="R118" s="24"/>
    </row>
    <row r="119" spans="3:18" ht="16" customHeight="1" x14ac:dyDescent="0.35">
      <c r="C119" s="733"/>
      <c r="D119" s="734"/>
      <c r="E119" s="735"/>
      <c r="F119" s="742"/>
      <c r="G119" s="688"/>
      <c r="H119" s="688"/>
      <c r="I119" s="688"/>
      <c r="J119" s="688"/>
      <c r="K119" s="688"/>
      <c r="L119" s="743"/>
      <c r="M119" s="24"/>
      <c r="N119" s="24"/>
      <c r="O119" s="24"/>
      <c r="P119" s="24"/>
      <c r="Q119" s="24"/>
      <c r="R119" s="24"/>
    </row>
    <row r="120" spans="3:18" ht="16" customHeight="1" x14ac:dyDescent="0.35">
      <c r="C120" s="733"/>
      <c r="D120" s="734"/>
      <c r="E120" s="735"/>
      <c r="F120" s="742"/>
      <c r="G120" s="688"/>
      <c r="H120" s="688"/>
      <c r="I120" s="688"/>
      <c r="J120" s="688"/>
      <c r="K120" s="688"/>
      <c r="L120" s="743"/>
      <c r="M120" s="24"/>
      <c r="N120" s="24"/>
      <c r="O120" s="24"/>
      <c r="P120" s="24"/>
      <c r="Q120" s="24"/>
      <c r="R120" s="24"/>
    </row>
    <row r="121" spans="3:18" ht="16" customHeight="1" x14ac:dyDescent="0.35">
      <c r="C121" s="733"/>
      <c r="D121" s="734"/>
      <c r="E121" s="735"/>
      <c r="F121" s="742"/>
      <c r="G121" s="688"/>
      <c r="H121" s="688"/>
      <c r="I121" s="688"/>
      <c r="J121" s="688"/>
      <c r="K121" s="688"/>
      <c r="L121" s="743"/>
      <c r="M121" s="24"/>
      <c r="N121" s="24"/>
      <c r="O121" s="24"/>
      <c r="P121" s="24"/>
      <c r="Q121" s="24"/>
      <c r="R121" s="24"/>
    </row>
    <row r="122" spans="3:18" ht="16" customHeight="1" x14ac:dyDescent="0.35">
      <c r="C122" s="733"/>
      <c r="D122" s="734"/>
      <c r="E122" s="735"/>
      <c r="F122" s="742"/>
      <c r="G122" s="688"/>
      <c r="H122" s="688"/>
      <c r="I122" s="688"/>
      <c r="J122" s="688"/>
      <c r="K122" s="688"/>
      <c r="L122" s="743"/>
      <c r="M122" s="24"/>
      <c r="N122" s="24"/>
      <c r="O122" s="24"/>
      <c r="P122" s="24"/>
      <c r="Q122" s="24"/>
      <c r="R122" s="24"/>
    </row>
    <row r="123" spans="3:18" ht="16" customHeight="1" x14ac:dyDescent="0.35">
      <c r="C123" s="733"/>
      <c r="D123" s="734"/>
      <c r="E123" s="735"/>
      <c r="F123" s="742"/>
      <c r="G123" s="688"/>
      <c r="H123" s="688"/>
      <c r="I123" s="688"/>
      <c r="J123" s="688"/>
      <c r="K123" s="688"/>
      <c r="L123" s="743"/>
      <c r="M123" s="24"/>
      <c r="N123" s="24"/>
      <c r="O123" s="24"/>
      <c r="P123" s="24"/>
      <c r="Q123" s="24"/>
      <c r="R123" s="24"/>
    </row>
    <row r="124" spans="3:18" ht="16" customHeight="1" x14ac:dyDescent="0.35">
      <c r="C124" s="733"/>
      <c r="D124" s="734"/>
      <c r="E124" s="735"/>
      <c r="F124" s="742"/>
      <c r="G124" s="688"/>
      <c r="H124" s="688"/>
      <c r="I124" s="688"/>
      <c r="J124" s="688"/>
      <c r="K124" s="688"/>
      <c r="L124" s="743"/>
      <c r="M124" s="24"/>
      <c r="N124" s="24"/>
      <c r="O124" s="24"/>
      <c r="P124" s="24"/>
      <c r="Q124" s="24"/>
      <c r="R124" s="24"/>
    </row>
    <row r="125" spans="3:18" ht="16" customHeight="1" x14ac:dyDescent="0.35">
      <c r="C125" s="733"/>
      <c r="D125" s="734"/>
      <c r="E125" s="735"/>
      <c r="F125" s="742"/>
      <c r="G125" s="688"/>
      <c r="H125" s="688"/>
      <c r="I125" s="688"/>
      <c r="J125" s="688"/>
      <c r="K125" s="688"/>
      <c r="L125" s="743"/>
      <c r="M125" s="24"/>
      <c r="N125" s="24"/>
      <c r="O125" s="24"/>
      <c r="P125" s="24"/>
      <c r="Q125" s="24"/>
      <c r="R125" s="24"/>
    </row>
    <row r="126" spans="3:18" ht="16" customHeight="1" x14ac:dyDescent="0.35">
      <c r="C126" s="733"/>
      <c r="D126" s="734"/>
      <c r="E126" s="735"/>
      <c r="F126" s="742"/>
      <c r="G126" s="688"/>
      <c r="H126" s="688"/>
      <c r="I126" s="688"/>
      <c r="J126" s="688"/>
      <c r="K126" s="688"/>
      <c r="L126" s="743"/>
      <c r="M126" s="24"/>
      <c r="N126" s="24"/>
      <c r="O126" s="24"/>
      <c r="P126" s="24"/>
      <c r="Q126" s="24"/>
      <c r="R126" s="24"/>
    </row>
    <row r="127" spans="3:18" ht="16" customHeight="1" x14ac:dyDescent="0.35">
      <c r="C127" s="733"/>
      <c r="D127" s="734"/>
      <c r="E127" s="735"/>
      <c r="F127" s="742"/>
      <c r="G127" s="688"/>
      <c r="H127" s="688"/>
      <c r="I127" s="688"/>
      <c r="J127" s="688"/>
      <c r="K127" s="688"/>
      <c r="L127" s="743"/>
      <c r="M127" s="24"/>
      <c r="N127" s="24"/>
      <c r="O127" s="24"/>
      <c r="P127" s="24"/>
      <c r="Q127" s="24"/>
      <c r="R127" s="24"/>
    </row>
    <row r="128" spans="3:18" ht="16" customHeight="1" x14ac:dyDescent="0.35">
      <c r="C128" s="733"/>
      <c r="D128" s="734"/>
      <c r="E128" s="735"/>
      <c r="F128" s="742"/>
      <c r="G128" s="688"/>
      <c r="H128" s="688"/>
      <c r="I128" s="688"/>
      <c r="J128" s="688"/>
      <c r="K128" s="688"/>
      <c r="L128" s="743"/>
      <c r="M128" s="24"/>
      <c r="N128" s="24"/>
      <c r="O128" s="24"/>
      <c r="P128" s="24"/>
      <c r="Q128" s="24"/>
      <c r="R128" s="24"/>
    </row>
    <row r="129" spans="3:18" ht="16" customHeight="1" x14ac:dyDescent="0.35">
      <c r="C129" s="733"/>
      <c r="D129" s="734"/>
      <c r="E129" s="735"/>
      <c r="F129" s="742"/>
      <c r="G129" s="688"/>
      <c r="H129" s="688"/>
      <c r="I129" s="688"/>
      <c r="J129" s="688"/>
      <c r="K129" s="688"/>
      <c r="L129" s="743"/>
      <c r="M129" s="24"/>
      <c r="N129" s="24"/>
      <c r="O129" s="24"/>
      <c r="P129" s="24"/>
      <c r="Q129" s="24"/>
      <c r="R129" s="24"/>
    </row>
    <row r="130" spans="3:18" ht="16" customHeight="1" x14ac:dyDescent="0.35">
      <c r="C130" s="733"/>
      <c r="D130" s="734"/>
      <c r="E130" s="735"/>
      <c r="F130" s="742"/>
      <c r="G130" s="688"/>
      <c r="H130" s="688"/>
      <c r="I130" s="688"/>
      <c r="J130" s="688"/>
      <c r="K130" s="688"/>
      <c r="L130" s="743"/>
      <c r="M130" s="24"/>
      <c r="N130" s="24"/>
      <c r="O130" s="24"/>
      <c r="P130" s="24"/>
      <c r="Q130" s="24"/>
      <c r="R130" s="24"/>
    </row>
    <row r="131" spans="3:18" ht="16" customHeight="1" x14ac:dyDescent="0.35">
      <c r="C131" s="733"/>
      <c r="D131" s="734"/>
      <c r="E131" s="735"/>
      <c r="F131" s="742"/>
      <c r="G131" s="688"/>
      <c r="H131" s="688"/>
      <c r="I131" s="688"/>
      <c r="J131" s="688"/>
      <c r="K131" s="688"/>
      <c r="L131" s="743"/>
      <c r="M131" s="24"/>
      <c r="N131" s="24"/>
      <c r="O131" s="24"/>
      <c r="P131" s="24"/>
      <c r="Q131" s="24"/>
      <c r="R131" s="24"/>
    </row>
    <row r="132" spans="3:18" ht="16" customHeight="1" x14ac:dyDescent="0.35">
      <c r="C132" s="736"/>
      <c r="D132" s="737"/>
      <c r="E132" s="738"/>
      <c r="F132" s="744"/>
      <c r="G132" s="745"/>
      <c r="H132" s="745"/>
      <c r="I132" s="745"/>
      <c r="J132" s="745"/>
      <c r="K132" s="745"/>
      <c r="L132" s="746"/>
      <c r="M132" s="24"/>
      <c r="N132" s="24"/>
      <c r="O132" s="24"/>
      <c r="P132" s="24"/>
      <c r="Q132" s="24"/>
      <c r="R132" s="24"/>
    </row>
    <row r="133" spans="3:18" ht="16" customHeight="1" x14ac:dyDescent="0.35">
      <c r="C133" s="747"/>
      <c r="D133" s="747"/>
      <c r="E133" s="747"/>
      <c r="F133" s="747"/>
      <c r="G133" s="747"/>
      <c r="H133" s="747"/>
      <c r="I133" s="747"/>
      <c r="J133" s="747"/>
      <c r="K133" s="747"/>
      <c r="L133" s="747"/>
      <c r="M133" s="24"/>
      <c r="N133" s="24"/>
      <c r="O133" s="24"/>
      <c r="P133" s="24"/>
      <c r="Q133" s="24"/>
      <c r="R133" s="24"/>
    </row>
    <row r="134" spans="3:18" ht="16" customHeight="1" x14ac:dyDescent="0.35">
      <c r="C134" s="730" t="s">
        <v>630</v>
      </c>
      <c r="D134" s="731"/>
      <c r="E134" s="732"/>
      <c r="F134" s="739" t="s">
        <v>631</v>
      </c>
      <c r="G134" s="740"/>
      <c r="H134" s="740"/>
      <c r="I134" s="740"/>
      <c r="J134" s="740"/>
      <c r="K134" s="740"/>
      <c r="L134" s="741"/>
      <c r="M134" s="24"/>
      <c r="N134" s="24"/>
      <c r="O134" s="24"/>
      <c r="P134" s="24"/>
      <c r="Q134" s="24"/>
      <c r="R134" s="24"/>
    </row>
    <row r="135" spans="3:18" ht="16" customHeight="1" x14ac:dyDescent="0.35">
      <c r="C135" s="733"/>
      <c r="D135" s="734"/>
      <c r="E135" s="735"/>
      <c r="F135" s="742"/>
      <c r="G135" s="688"/>
      <c r="H135" s="688"/>
      <c r="I135" s="688"/>
      <c r="J135" s="688"/>
      <c r="K135" s="688"/>
      <c r="L135" s="743"/>
      <c r="M135" s="24"/>
      <c r="N135" s="24"/>
      <c r="O135" s="24"/>
      <c r="P135" s="24"/>
      <c r="Q135" s="24"/>
      <c r="R135" s="24"/>
    </row>
    <row r="136" spans="3:18" ht="16" customHeight="1" x14ac:dyDescent="0.35">
      <c r="C136" s="733"/>
      <c r="D136" s="734"/>
      <c r="E136" s="735"/>
      <c r="F136" s="742"/>
      <c r="G136" s="688"/>
      <c r="H136" s="688"/>
      <c r="I136" s="688"/>
      <c r="J136" s="688"/>
      <c r="K136" s="688"/>
      <c r="L136" s="743"/>
      <c r="M136" s="24"/>
      <c r="N136" s="24"/>
      <c r="O136" s="24"/>
      <c r="P136" s="24"/>
      <c r="Q136" s="24"/>
      <c r="R136" s="24"/>
    </row>
    <row r="137" spans="3:18" ht="16" customHeight="1" x14ac:dyDescent="0.35">
      <c r="C137" s="733"/>
      <c r="D137" s="734"/>
      <c r="E137" s="735"/>
      <c r="F137" s="742"/>
      <c r="G137" s="688"/>
      <c r="H137" s="688"/>
      <c r="I137" s="688"/>
      <c r="J137" s="688"/>
      <c r="K137" s="688"/>
      <c r="L137" s="743"/>
      <c r="M137" s="24"/>
      <c r="N137" s="24"/>
      <c r="O137" s="24"/>
      <c r="P137" s="24"/>
      <c r="Q137" s="24"/>
      <c r="R137" s="24"/>
    </row>
    <row r="138" spans="3:18" ht="16" customHeight="1" x14ac:dyDescent="0.35">
      <c r="C138" s="733"/>
      <c r="D138" s="734"/>
      <c r="E138" s="735"/>
      <c r="F138" s="742"/>
      <c r="G138" s="688"/>
      <c r="H138" s="688"/>
      <c r="I138" s="688"/>
      <c r="J138" s="688"/>
      <c r="K138" s="688"/>
      <c r="L138" s="743"/>
      <c r="M138" s="24"/>
      <c r="N138" s="24"/>
      <c r="O138" s="24"/>
      <c r="P138" s="24"/>
      <c r="Q138" s="24"/>
      <c r="R138" s="24"/>
    </row>
    <row r="139" spans="3:18" ht="16" customHeight="1" x14ac:dyDescent="0.35">
      <c r="C139" s="733"/>
      <c r="D139" s="734"/>
      <c r="E139" s="735"/>
      <c r="F139" s="742"/>
      <c r="G139" s="688"/>
      <c r="H139" s="688"/>
      <c r="I139" s="688"/>
      <c r="J139" s="688"/>
      <c r="K139" s="688"/>
      <c r="L139" s="743"/>
      <c r="M139" s="24"/>
      <c r="N139" s="24"/>
      <c r="O139" s="24"/>
      <c r="P139" s="24"/>
      <c r="Q139" s="24"/>
      <c r="R139" s="24"/>
    </row>
    <row r="140" spans="3:18" ht="16" customHeight="1" x14ac:dyDescent="0.35">
      <c r="C140" s="733"/>
      <c r="D140" s="734"/>
      <c r="E140" s="735"/>
      <c r="F140" s="742"/>
      <c r="G140" s="688"/>
      <c r="H140" s="688"/>
      <c r="I140" s="688"/>
      <c r="J140" s="688"/>
      <c r="K140" s="688"/>
      <c r="L140" s="743"/>
      <c r="M140" s="24"/>
      <c r="N140" s="24"/>
      <c r="O140" s="24"/>
      <c r="P140" s="24"/>
      <c r="Q140" s="24"/>
      <c r="R140" s="24"/>
    </row>
    <row r="141" spans="3:18" ht="16" customHeight="1" x14ac:dyDescent="0.35">
      <c r="C141" s="733"/>
      <c r="D141" s="734"/>
      <c r="E141" s="735"/>
      <c r="F141" s="742"/>
      <c r="G141" s="688"/>
      <c r="H141" s="688"/>
      <c r="I141" s="688"/>
      <c r="J141" s="688"/>
      <c r="K141" s="688"/>
      <c r="L141" s="743"/>
      <c r="M141" s="24"/>
      <c r="N141" s="24"/>
      <c r="O141" s="24"/>
      <c r="P141" s="24"/>
      <c r="Q141" s="24"/>
      <c r="R141" s="24"/>
    </row>
    <row r="142" spans="3:18" ht="16" customHeight="1" x14ac:dyDescent="0.35">
      <c r="C142" s="733"/>
      <c r="D142" s="734"/>
      <c r="E142" s="735"/>
      <c r="F142" s="742"/>
      <c r="G142" s="688"/>
      <c r="H142" s="688"/>
      <c r="I142" s="688"/>
      <c r="J142" s="688"/>
      <c r="K142" s="688"/>
      <c r="L142" s="743"/>
      <c r="M142" s="24"/>
      <c r="N142" s="24"/>
      <c r="O142" s="24"/>
      <c r="P142" s="24"/>
      <c r="Q142" s="24"/>
      <c r="R142" s="24"/>
    </row>
    <row r="143" spans="3:18" ht="16" customHeight="1" x14ac:dyDescent="0.35">
      <c r="C143" s="736"/>
      <c r="D143" s="737"/>
      <c r="E143" s="738"/>
      <c r="F143" s="744"/>
      <c r="G143" s="745"/>
      <c r="H143" s="745"/>
      <c r="I143" s="745"/>
      <c r="J143" s="745"/>
      <c r="K143" s="745"/>
      <c r="L143" s="746"/>
      <c r="M143" s="24"/>
      <c r="N143" s="24"/>
      <c r="O143" s="24"/>
      <c r="P143" s="24"/>
      <c r="Q143" s="24"/>
      <c r="R143" s="24"/>
    </row>
    <row r="144" spans="3:18" ht="16" customHeight="1" x14ac:dyDescent="0.35">
      <c r="C144" s="24"/>
      <c r="D144" s="24"/>
      <c r="E144" s="24"/>
      <c r="F144" s="24"/>
      <c r="G144" s="24"/>
      <c r="H144" s="24"/>
      <c r="I144" s="24"/>
      <c r="J144" s="24"/>
      <c r="K144" s="24"/>
      <c r="L144" s="24"/>
      <c r="M144" s="24"/>
      <c r="N144" s="24"/>
      <c r="O144" s="24"/>
      <c r="P144" s="24"/>
      <c r="Q144" s="24"/>
      <c r="R144" s="24"/>
    </row>
    <row r="145" spans="3:18" ht="16" customHeight="1" x14ac:dyDescent="0.35">
      <c r="C145" s="24"/>
      <c r="D145" s="24"/>
      <c r="E145" s="24"/>
      <c r="F145" s="24"/>
      <c r="G145" s="24"/>
      <c r="H145" s="24"/>
      <c r="I145" s="24"/>
      <c r="J145" s="24"/>
      <c r="K145" s="24"/>
      <c r="L145" s="24"/>
      <c r="M145" s="24"/>
      <c r="N145" s="24"/>
      <c r="O145" s="24"/>
      <c r="P145" s="24"/>
      <c r="Q145" s="24"/>
      <c r="R145" s="24"/>
    </row>
  </sheetData>
  <sheetProtection algorithmName="SHA-512" hashValue="jOSBWFd20kksla7mW7MUvpVBXGKgaNn1SEGlwIPZfZXoRXgBuJoJevvCiJoc2cTnamzXgCZyC2mBGcGyKJqvNA==" saltValue="oC9iUSSOik7XA500eseeSA==" spinCount="100000" sheet="1" objects="1" scenarios="1" selectLockedCells="1" selectUnlockedCells="1"/>
  <customSheetViews>
    <customSheetView guid="{8D88DD34-EDCF-2545-92E6-3B4294438499}" showGridLines="0" topLeftCell="A141">
      <selection activeCell="C26" sqref="C26:L26"/>
      <pageMargins left="0" right="0" top="0" bottom="0" header="0" footer="0"/>
    </customSheetView>
  </customSheetViews>
  <mergeCells count="37">
    <mergeCell ref="P66:Q66"/>
    <mergeCell ref="C19:L19"/>
    <mergeCell ref="C7:K8"/>
    <mergeCell ref="C9:P10"/>
    <mergeCell ref="P54:Q54"/>
    <mergeCell ref="C12:I12"/>
    <mergeCell ref="F25:L43"/>
    <mergeCell ref="C25:E43"/>
    <mergeCell ref="C44:L44"/>
    <mergeCell ref="C22:L22"/>
    <mergeCell ref="C23:E23"/>
    <mergeCell ref="F23:L23"/>
    <mergeCell ref="C13:I18"/>
    <mergeCell ref="J13:J18"/>
    <mergeCell ref="K13:K18"/>
    <mergeCell ref="L13:L18"/>
    <mergeCell ref="C20:G20"/>
    <mergeCell ref="C24:L24"/>
    <mergeCell ref="C97:E116"/>
    <mergeCell ref="F97:L116"/>
    <mergeCell ref="C117:L117"/>
    <mergeCell ref="C96:L96"/>
    <mergeCell ref="C79:E95"/>
    <mergeCell ref="C78:L78"/>
    <mergeCell ref="F79:L95"/>
    <mergeCell ref="C69:E77"/>
    <mergeCell ref="F69:L77"/>
    <mergeCell ref="C45:E55"/>
    <mergeCell ref="F45:L55"/>
    <mergeCell ref="C68:L68"/>
    <mergeCell ref="C57:E67"/>
    <mergeCell ref="F57:L67"/>
    <mergeCell ref="C134:E143"/>
    <mergeCell ref="F134:L143"/>
    <mergeCell ref="C118:E132"/>
    <mergeCell ref="F118:L132"/>
    <mergeCell ref="C133:L133"/>
  </mergeCells>
  <pageMargins left="0.7" right="0.7" top="0.75" bottom="0.75" header="0.3" footer="0.3"/>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376386-397E-B644-A490-E42149DA93CA}">
  <sheetPr codeName="Planilha40"/>
  <dimension ref="A1:AH103"/>
  <sheetViews>
    <sheetView showGridLines="0" showRowColHeaders="0" zoomScale="80" zoomScaleNormal="80" workbookViewId="0">
      <selection activeCell="C22" sqref="C22:R39"/>
      <extLst>
        <ext xmlns:xlsdti="http://schemas.microsoft.com/office/spreadsheetml/2023/showDataTypeIcons" uri="{77bfe23e-c014-4d31-8a63-9c772dbf06b6}">
          <xlsdti:showDataTypeIcons visible="0"/>
        </ext>
      </extLst>
    </sheetView>
  </sheetViews>
  <sheetFormatPr defaultColWidth="10.83203125" defaultRowHeight="15.5" x14ac:dyDescent="0.35"/>
  <cols>
    <col min="1" max="2" width="10.83203125" style="8"/>
    <col min="3" max="18" width="10.83203125" style="9"/>
    <col min="19" max="34" width="10.83203125" style="8"/>
    <col min="35" max="16384" width="10.83203125" style="9"/>
  </cols>
  <sheetData>
    <row r="1" spans="3:18" x14ac:dyDescent="0.35">
      <c r="C1" s="8"/>
      <c r="D1" s="8"/>
      <c r="E1" s="8"/>
      <c r="F1" s="8"/>
      <c r="G1" s="8"/>
      <c r="H1" s="8"/>
      <c r="I1" s="8"/>
      <c r="J1" s="8"/>
      <c r="K1" s="8"/>
      <c r="L1" s="8"/>
      <c r="M1" s="8"/>
      <c r="N1" s="8"/>
      <c r="O1" s="8"/>
      <c r="P1" s="8"/>
      <c r="Q1" s="8"/>
      <c r="R1" s="8"/>
    </row>
    <row r="2" spans="3:18" x14ac:dyDescent="0.35">
      <c r="C2" s="8"/>
      <c r="D2" s="8"/>
      <c r="E2" s="8"/>
      <c r="F2" s="8"/>
      <c r="G2" s="8"/>
      <c r="H2" s="8"/>
      <c r="I2" s="8"/>
      <c r="J2" s="8"/>
      <c r="K2" s="8"/>
      <c r="L2" s="8"/>
      <c r="M2" s="8"/>
      <c r="N2" s="8"/>
      <c r="O2" s="8"/>
      <c r="P2" s="8"/>
      <c r="Q2" s="8"/>
      <c r="R2" s="8"/>
    </row>
    <row r="3" spans="3:18" x14ac:dyDescent="0.35">
      <c r="C3" s="8"/>
      <c r="D3" s="8"/>
      <c r="E3" s="8"/>
      <c r="F3" s="8"/>
      <c r="G3" s="8"/>
      <c r="H3" s="8"/>
      <c r="I3" s="8"/>
      <c r="J3" s="8"/>
      <c r="K3" s="8"/>
      <c r="L3" s="8"/>
      <c r="M3" s="8"/>
      <c r="N3" s="8"/>
      <c r="O3" s="8"/>
      <c r="P3" s="8"/>
      <c r="Q3" s="8"/>
      <c r="R3" s="8"/>
    </row>
    <row r="4" spans="3:18" x14ac:dyDescent="0.35">
      <c r="C4" s="8"/>
      <c r="D4" s="8"/>
      <c r="E4" s="8"/>
      <c r="F4" s="8"/>
      <c r="G4" s="8"/>
      <c r="H4" s="8"/>
      <c r="I4" s="8"/>
      <c r="J4" s="8"/>
      <c r="K4" s="8"/>
      <c r="L4" s="8"/>
      <c r="M4" s="8"/>
      <c r="N4" s="8"/>
      <c r="O4" s="8"/>
      <c r="P4" s="8"/>
      <c r="Q4" s="8"/>
      <c r="R4" s="8"/>
    </row>
    <row r="5" spans="3:18" x14ac:dyDescent="0.35">
      <c r="C5" s="8"/>
      <c r="D5" s="8"/>
      <c r="E5" s="8"/>
      <c r="F5" s="8"/>
      <c r="G5" s="8"/>
      <c r="H5" s="8"/>
      <c r="I5" s="8"/>
      <c r="J5" s="8"/>
      <c r="K5" s="8"/>
      <c r="L5" s="8"/>
      <c r="M5" s="8"/>
      <c r="N5" s="8"/>
      <c r="O5" s="8"/>
      <c r="P5" s="8"/>
      <c r="Q5" s="8"/>
      <c r="R5" s="8"/>
    </row>
    <row r="6" spans="3:18" x14ac:dyDescent="0.35">
      <c r="C6" s="8"/>
      <c r="D6" s="8"/>
      <c r="E6" s="8"/>
      <c r="F6" s="8"/>
      <c r="G6" s="8"/>
      <c r="H6" s="8"/>
      <c r="I6" s="8"/>
      <c r="J6" s="8"/>
      <c r="K6" s="8"/>
      <c r="L6" s="8"/>
      <c r="M6" s="8"/>
      <c r="N6" s="8"/>
      <c r="O6" s="8"/>
      <c r="P6" s="8"/>
      <c r="Q6" s="8"/>
      <c r="R6" s="8"/>
    </row>
    <row r="7" spans="3:18" ht="15" customHeight="1" x14ac:dyDescent="0.35">
      <c r="C7" s="463" t="s">
        <v>632</v>
      </c>
      <c r="D7" s="463"/>
      <c r="E7" s="463"/>
      <c r="F7" s="463"/>
      <c r="G7" s="463"/>
      <c r="H7" s="463"/>
      <c r="I7" s="463"/>
      <c r="J7" s="463"/>
      <c r="K7" s="463"/>
      <c r="L7" s="7"/>
      <c r="M7" s="7"/>
      <c r="N7" s="7"/>
      <c r="O7" s="7"/>
      <c r="P7" s="7"/>
      <c r="Q7" s="7"/>
      <c r="R7" s="7"/>
    </row>
    <row r="8" spans="3:18" ht="15" customHeight="1" x14ac:dyDescent="0.35">
      <c r="C8" s="463"/>
      <c r="D8" s="463"/>
      <c r="E8" s="463"/>
      <c r="F8" s="463"/>
      <c r="G8" s="463"/>
      <c r="H8" s="463"/>
      <c r="I8" s="463"/>
      <c r="J8" s="463"/>
      <c r="K8" s="463"/>
      <c r="L8" s="7"/>
      <c r="M8" s="7"/>
      <c r="N8" s="7"/>
      <c r="O8" s="7"/>
      <c r="P8" s="7"/>
      <c r="Q8" s="7"/>
      <c r="R8" s="7"/>
    </row>
    <row r="9" spans="3:18" ht="16" customHeight="1" x14ac:dyDescent="0.35">
      <c r="C9" s="224" t="s">
        <v>182</v>
      </c>
      <c r="D9" s="224"/>
      <c r="E9" s="224"/>
      <c r="F9" s="224"/>
      <c r="G9" s="224"/>
      <c r="H9" s="224"/>
      <c r="I9" s="224"/>
      <c r="J9" s="224"/>
      <c r="K9" s="224"/>
      <c r="L9" s="224"/>
      <c r="M9" s="224"/>
      <c r="N9" s="224"/>
      <c r="O9" s="224"/>
      <c r="P9" s="224"/>
      <c r="Q9" s="7"/>
      <c r="R9" s="7"/>
    </row>
    <row r="10" spans="3:18" ht="16" customHeight="1" x14ac:dyDescent="0.35">
      <c r="C10" s="224"/>
      <c r="D10" s="224"/>
      <c r="E10" s="224"/>
      <c r="F10" s="224"/>
      <c r="G10" s="224"/>
      <c r="H10" s="224"/>
      <c r="I10" s="224"/>
      <c r="J10" s="224"/>
      <c r="K10" s="224"/>
      <c r="L10" s="224"/>
      <c r="M10" s="224"/>
      <c r="N10" s="224"/>
      <c r="O10" s="224"/>
      <c r="P10" s="224"/>
      <c r="Q10" s="7"/>
      <c r="R10" s="7"/>
    </row>
    <row r="11" spans="3:18" ht="16.5" x14ac:dyDescent="0.35">
      <c r="C11" s="779" t="s">
        <v>633</v>
      </c>
      <c r="D11" s="780"/>
      <c r="E11" s="780"/>
      <c r="F11" s="780"/>
      <c r="G11" s="780"/>
      <c r="H11" s="780"/>
      <c r="I11" s="780"/>
      <c r="J11" s="780"/>
      <c r="K11" s="780"/>
      <c r="L11" s="780"/>
      <c r="M11" s="780"/>
      <c r="N11" s="780"/>
      <c r="O11" s="780"/>
      <c r="P11" s="14"/>
      <c r="Q11" s="14"/>
      <c r="R11" s="15"/>
    </row>
    <row r="12" spans="3:18" ht="16.5" x14ac:dyDescent="0.35">
      <c r="C12" s="779"/>
      <c r="D12" s="780"/>
      <c r="E12" s="780"/>
      <c r="F12" s="780"/>
      <c r="G12" s="780"/>
      <c r="H12" s="780"/>
      <c r="I12" s="780"/>
      <c r="J12" s="780"/>
      <c r="K12" s="780"/>
      <c r="L12" s="780"/>
      <c r="M12" s="780"/>
      <c r="N12" s="780"/>
      <c r="O12" s="780"/>
      <c r="P12" s="14"/>
      <c r="Q12" s="14"/>
      <c r="R12" s="15"/>
    </row>
    <row r="13" spans="3:18" ht="16.5" x14ac:dyDescent="0.35">
      <c r="C13" s="780"/>
      <c r="D13" s="780"/>
      <c r="E13" s="780"/>
      <c r="F13" s="780"/>
      <c r="G13" s="780"/>
      <c r="H13" s="780"/>
      <c r="I13" s="780"/>
      <c r="J13" s="780"/>
      <c r="K13" s="780"/>
      <c r="L13" s="780"/>
      <c r="M13" s="780"/>
      <c r="N13" s="780"/>
      <c r="O13" s="780"/>
      <c r="P13" s="14"/>
      <c r="Q13" s="14"/>
      <c r="R13" s="15"/>
    </row>
    <row r="14" spans="3:18" ht="16.5" x14ac:dyDescent="0.35">
      <c r="C14" s="780"/>
      <c r="D14" s="780"/>
      <c r="E14" s="780"/>
      <c r="F14" s="780"/>
      <c r="G14" s="780"/>
      <c r="H14" s="780"/>
      <c r="I14" s="780"/>
      <c r="J14" s="780"/>
      <c r="K14" s="780"/>
      <c r="L14" s="780"/>
      <c r="M14" s="780"/>
      <c r="N14" s="780"/>
      <c r="O14" s="780"/>
      <c r="P14" s="14"/>
      <c r="Q14" s="14"/>
      <c r="R14" s="15"/>
    </row>
    <row r="15" spans="3:18" ht="16.5" x14ac:dyDescent="0.35">
      <c r="C15" s="780"/>
      <c r="D15" s="780"/>
      <c r="E15" s="780"/>
      <c r="F15" s="780"/>
      <c r="G15" s="780"/>
      <c r="H15" s="780"/>
      <c r="I15" s="780"/>
      <c r="J15" s="780"/>
      <c r="K15" s="780"/>
      <c r="L15" s="780"/>
      <c r="M15" s="780"/>
      <c r="N15" s="780"/>
      <c r="O15" s="780"/>
      <c r="P15" s="14"/>
      <c r="Q15" s="14"/>
      <c r="R15" s="15"/>
    </row>
    <row r="16" spans="3:18" ht="16.5" x14ac:dyDescent="0.35">
      <c r="C16" s="780"/>
      <c r="D16" s="780"/>
      <c r="E16" s="780"/>
      <c r="F16" s="780"/>
      <c r="G16" s="780"/>
      <c r="H16" s="780"/>
      <c r="I16" s="780"/>
      <c r="J16" s="780"/>
      <c r="K16" s="780"/>
      <c r="L16" s="780"/>
      <c r="M16" s="780"/>
      <c r="N16" s="780"/>
      <c r="O16" s="780"/>
      <c r="P16" s="14"/>
      <c r="Q16" s="14"/>
      <c r="R16" s="15"/>
    </row>
    <row r="17" spans="3:18" ht="16.5" x14ac:dyDescent="0.35">
      <c r="C17" s="780"/>
      <c r="D17" s="780"/>
      <c r="E17" s="780"/>
      <c r="F17" s="780"/>
      <c r="G17" s="780"/>
      <c r="H17" s="780"/>
      <c r="I17" s="780"/>
      <c r="J17" s="780"/>
      <c r="K17" s="780"/>
      <c r="L17" s="780"/>
      <c r="M17" s="780"/>
      <c r="N17" s="780"/>
      <c r="O17" s="780"/>
      <c r="P17" s="14"/>
      <c r="Q17" s="14"/>
      <c r="R17" s="15"/>
    </row>
    <row r="18" spans="3:18" ht="16.5" x14ac:dyDescent="0.35">
      <c r="C18" s="780"/>
      <c r="D18" s="780"/>
      <c r="E18" s="780"/>
      <c r="F18" s="780"/>
      <c r="G18" s="780"/>
      <c r="H18" s="780"/>
      <c r="I18" s="780"/>
      <c r="J18" s="780"/>
      <c r="K18" s="780"/>
      <c r="L18" s="780"/>
      <c r="M18" s="780"/>
      <c r="N18" s="780"/>
      <c r="O18" s="780"/>
      <c r="P18" s="14"/>
      <c r="Q18" s="14"/>
      <c r="R18" s="15"/>
    </row>
    <row r="19" spans="3:18" ht="16.5" x14ac:dyDescent="0.35">
      <c r="C19" s="780"/>
      <c r="D19" s="780"/>
      <c r="E19" s="780"/>
      <c r="F19" s="780"/>
      <c r="G19" s="780"/>
      <c r="H19" s="780"/>
      <c r="I19" s="780"/>
      <c r="J19" s="780"/>
      <c r="K19" s="780"/>
      <c r="L19" s="780"/>
      <c r="M19" s="780"/>
      <c r="N19" s="780"/>
      <c r="O19" s="780"/>
      <c r="P19" s="14"/>
      <c r="Q19" s="14"/>
      <c r="R19" s="15"/>
    </row>
    <row r="20" spans="3:18" ht="16.5" x14ac:dyDescent="0.35">
      <c r="C20" s="780"/>
      <c r="D20" s="780"/>
      <c r="E20" s="780"/>
      <c r="F20" s="780"/>
      <c r="G20" s="780"/>
      <c r="H20" s="780"/>
      <c r="I20" s="780"/>
      <c r="J20" s="780"/>
      <c r="K20" s="780"/>
      <c r="L20" s="780"/>
      <c r="M20" s="780"/>
      <c r="N20" s="780"/>
      <c r="O20" s="780"/>
      <c r="P20" s="14"/>
      <c r="Q20" s="14"/>
      <c r="R20" s="15"/>
    </row>
    <row r="21" spans="3:18" ht="16.5" x14ac:dyDescent="0.35">
      <c r="C21" s="780"/>
      <c r="D21" s="780"/>
      <c r="E21" s="780"/>
      <c r="F21" s="780"/>
      <c r="G21" s="780"/>
      <c r="H21" s="780"/>
      <c r="I21" s="780"/>
      <c r="J21" s="780"/>
      <c r="K21" s="780"/>
      <c r="L21" s="780"/>
      <c r="M21" s="780"/>
      <c r="N21" s="780"/>
      <c r="O21" s="780"/>
      <c r="P21" s="14"/>
      <c r="Q21" s="14"/>
      <c r="R21" s="15"/>
    </row>
    <row r="22" spans="3:18" ht="16" customHeight="1" x14ac:dyDescent="0.35">
      <c r="C22" s="778" t="s">
        <v>662</v>
      </c>
      <c r="D22" s="778"/>
      <c r="E22" s="778"/>
      <c r="F22" s="778"/>
      <c r="G22" s="778"/>
      <c r="H22" s="778"/>
      <c r="I22" s="778"/>
      <c r="J22" s="778"/>
      <c r="K22" s="778"/>
      <c r="L22" s="778"/>
      <c r="M22" s="778"/>
      <c r="N22" s="778"/>
      <c r="O22" s="778"/>
      <c r="P22" s="778"/>
      <c r="Q22" s="778"/>
      <c r="R22" s="778"/>
    </row>
    <row r="23" spans="3:18" ht="16" customHeight="1" x14ac:dyDescent="0.35">
      <c r="C23" s="778"/>
      <c r="D23" s="778"/>
      <c r="E23" s="778"/>
      <c r="F23" s="778"/>
      <c r="G23" s="778"/>
      <c r="H23" s="778"/>
      <c r="I23" s="778"/>
      <c r="J23" s="778"/>
      <c r="K23" s="778"/>
      <c r="L23" s="778"/>
      <c r="M23" s="778"/>
      <c r="N23" s="778"/>
      <c r="O23" s="778"/>
      <c r="P23" s="778"/>
      <c r="Q23" s="778"/>
      <c r="R23" s="778"/>
    </row>
    <row r="24" spans="3:18" ht="17.149999999999999" customHeight="1" x14ac:dyDescent="0.35">
      <c r="C24" s="778"/>
      <c r="D24" s="778"/>
      <c r="E24" s="778"/>
      <c r="F24" s="778"/>
      <c r="G24" s="778"/>
      <c r="H24" s="778"/>
      <c r="I24" s="778"/>
      <c r="J24" s="778"/>
      <c r="K24" s="778"/>
      <c r="L24" s="778"/>
      <c r="M24" s="778"/>
      <c r="N24" s="778"/>
      <c r="O24" s="778"/>
      <c r="P24" s="778"/>
      <c r="Q24" s="778"/>
      <c r="R24" s="778"/>
    </row>
    <row r="25" spans="3:18" ht="17.149999999999999" customHeight="1" x14ac:dyDescent="0.35">
      <c r="C25" s="778"/>
      <c r="D25" s="778"/>
      <c r="E25" s="778"/>
      <c r="F25" s="778"/>
      <c r="G25" s="778"/>
      <c r="H25" s="778"/>
      <c r="I25" s="778"/>
      <c r="J25" s="778"/>
      <c r="K25" s="778"/>
      <c r="L25" s="778"/>
      <c r="M25" s="778"/>
      <c r="N25" s="778"/>
      <c r="O25" s="778"/>
      <c r="P25" s="778"/>
      <c r="Q25" s="778"/>
      <c r="R25" s="778"/>
    </row>
    <row r="26" spans="3:18" ht="16" customHeight="1" x14ac:dyDescent="0.35">
      <c r="C26" s="778"/>
      <c r="D26" s="778"/>
      <c r="E26" s="778"/>
      <c r="F26" s="778"/>
      <c r="G26" s="778"/>
      <c r="H26" s="778"/>
      <c r="I26" s="778"/>
      <c r="J26" s="778"/>
      <c r="K26" s="778"/>
      <c r="L26" s="778"/>
      <c r="M26" s="778"/>
      <c r="N26" s="778"/>
      <c r="O26" s="778"/>
      <c r="P26" s="778"/>
      <c r="Q26" s="778"/>
      <c r="R26" s="778"/>
    </row>
    <row r="27" spans="3:18" ht="16" customHeight="1" x14ac:dyDescent="0.35">
      <c r="C27" s="778"/>
      <c r="D27" s="778"/>
      <c r="E27" s="778"/>
      <c r="F27" s="778"/>
      <c r="G27" s="778"/>
      <c r="H27" s="778"/>
      <c r="I27" s="778"/>
      <c r="J27" s="778"/>
      <c r="K27" s="778"/>
      <c r="L27" s="778"/>
      <c r="M27" s="778"/>
      <c r="N27" s="778"/>
      <c r="O27" s="778"/>
      <c r="P27" s="778"/>
      <c r="Q27" s="778"/>
      <c r="R27" s="778"/>
    </row>
    <row r="28" spans="3:18" ht="16" customHeight="1" x14ac:dyDescent="0.35">
      <c r="C28" s="778"/>
      <c r="D28" s="778"/>
      <c r="E28" s="778"/>
      <c r="F28" s="778"/>
      <c r="G28" s="778"/>
      <c r="H28" s="778"/>
      <c r="I28" s="778"/>
      <c r="J28" s="778"/>
      <c r="K28" s="778"/>
      <c r="L28" s="778"/>
      <c r="M28" s="778"/>
      <c r="N28" s="778"/>
      <c r="O28" s="778"/>
      <c r="P28" s="778"/>
      <c r="Q28" s="778"/>
      <c r="R28" s="778"/>
    </row>
    <row r="29" spans="3:18" ht="16" customHeight="1" x14ac:dyDescent="0.35">
      <c r="C29" s="778"/>
      <c r="D29" s="778"/>
      <c r="E29" s="778"/>
      <c r="F29" s="778"/>
      <c r="G29" s="778"/>
      <c r="H29" s="778"/>
      <c r="I29" s="778"/>
      <c r="J29" s="778"/>
      <c r="K29" s="778"/>
      <c r="L29" s="778"/>
      <c r="M29" s="778"/>
      <c r="N29" s="778"/>
      <c r="O29" s="778"/>
      <c r="P29" s="778"/>
      <c r="Q29" s="778"/>
      <c r="R29" s="778"/>
    </row>
    <row r="30" spans="3:18" ht="16" customHeight="1" x14ac:dyDescent="0.35">
      <c r="C30" s="778"/>
      <c r="D30" s="778"/>
      <c r="E30" s="778"/>
      <c r="F30" s="778"/>
      <c r="G30" s="778"/>
      <c r="H30" s="778"/>
      <c r="I30" s="778"/>
      <c r="J30" s="778"/>
      <c r="K30" s="778"/>
      <c r="L30" s="778"/>
      <c r="M30" s="778"/>
      <c r="N30" s="778"/>
      <c r="O30" s="778"/>
      <c r="P30" s="778"/>
      <c r="Q30" s="778"/>
      <c r="R30" s="778"/>
    </row>
    <row r="31" spans="3:18" ht="16" customHeight="1" x14ac:dyDescent="0.35">
      <c r="C31" s="778"/>
      <c r="D31" s="778"/>
      <c r="E31" s="778"/>
      <c r="F31" s="778"/>
      <c r="G31" s="778"/>
      <c r="H31" s="778"/>
      <c r="I31" s="778"/>
      <c r="J31" s="778"/>
      <c r="K31" s="778"/>
      <c r="L31" s="778"/>
      <c r="M31" s="778"/>
      <c r="N31" s="778"/>
      <c r="O31" s="778"/>
      <c r="P31" s="778"/>
      <c r="Q31" s="778"/>
      <c r="R31" s="778"/>
    </row>
    <row r="32" spans="3:18" ht="16" customHeight="1" x14ac:dyDescent="0.35">
      <c r="C32" s="778"/>
      <c r="D32" s="778"/>
      <c r="E32" s="778"/>
      <c r="F32" s="778"/>
      <c r="G32" s="778"/>
      <c r="H32" s="778"/>
      <c r="I32" s="778"/>
      <c r="J32" s="778"/>
      <c r="K32" s="778"/>
      <c r="L32" s="778"/>
      <c r="M32" s="778"/>
      <c r="N32" s="778"/>
      <c r="O32" s="778"/>
      <c r="P32" s="778"/>
      <c r="Q32" s="778"/>
      <c r="R32" s="778"/>
    </row>
    <row r="33" spans="3:18" ht="16" customHeight="1" x14ac:dyDescent="0.35">
      <c r="C33" s="778"/>
      <c r="D33" s="778"/>
      <c r="E33" s="778"/>
      <c r="F33" s="778"/>
      <c r="G33" s="778"/>
      <c r="H33" s="778"/>
      <c r="I33" s="778"/>
      <c r="J33" s="778"/>
      <c r="K33" s="778"/>
      <c r="L33" s="778"/>
      <c r="M33" s="778"/>
      <c r="N33" s="778"/>
      <c r="O33" s="778"/>
      <c r="P33" s="778"/>
      <c r="Q33" s="778"/>
      <c r="R33" s="778"/>
    </row>
    <row r="34" spans="3:18" ht="16" customHeight="1" x14ac:dyDescent="0.35">
      <c r="C34" s="778"/>
      <c r="D34" s="778"/>
      <c r="E34" s="778"/>
      <c r="F34" s="778"/>
      <c r="G34" s="778"/>
      <c r="H34" s="778"/>
      <c r="I34" s="778"/>
      <c r="J34" s="778"/>
      <c r="K34" s="778"/>
      <c r="L34" s="778"/>
      <c r="M34" s="778"/>
      <c r="N34" s="778"/>
      <c r="O34" s="778"/>
      <c r="P34" s="778"/>
      <c r="Q34" s="778"/>
      <c r="R34" s="778"/>
    </row>
    <row r="35" spans="3:18" ht="16" customHeight="1" x14ac:dyDescent="0.35">
      <c r="C35" s="778"/>
      <c r="D35" s="778"/>
      <c r="E35" s="778"/>
      <c r="F35" s="778"/>
      <c r="G35" s="778"/>
      <c r="H35" s="778"/>
      <c r="I35" s="778"/>
      <c r="J35" s="778"/>
      <c r="K35" s="778"/>
      <c r="L35" s="778"/>
      <c r="M35" s="778"/>
      <c r="N35" s="778"/>
      <c r="O35" s="778"/>
      <c r="P35" s="778"/>
      <c r="Q35" s="778"/>
      <c r="R35" s="778"/>
    </row>
    <row r="36" spans="3:18" ht="16" customHeight="1" x14ac:dyDescent="0.35">
      <c r="C36" s="778"/>
      <c r="D36" s="778"/>
      <c r="E36" s="778"/>
      <c r="F36" s="778"/>
      <c r="G36" s="778"/>
      <c r="H36" s="778"/>
      <c r="I36" s="778"/>
      <c r="J36" s="778"/>
      <c r="K36" s="778"/>
      <c r="L36" s="778"/>
      <c r="M36" s="778"/>
      <c r="N36" s="778"/>
      <c r="O36" s="778"/>
      <c r="P36" s="778"/>
      <c r="Q36" s="778"/>
      <c r="R36" s="778"/>
    </row>
    <row r="37" spans="3:18" ht="16" customHeight="1" x14ac:dyDescent="0.35">
      <c r="C37" s="778"/>
      <c r="D37" s="778"/>
      <c r="E37" s="778"/>
      <c r="F37" s="778"/>
      <c r="G37" s="778"/>
      <c r="H37" s="778"/>
      <c r="I37" s="778"/>
      <c r="J37" s="778"/>
      <c r="K37" s="778"/>
      <c r="L37" s="778"/>
      <c r="M37" s="778"/>
      <c r="N37" s="778"/>
      <c r="O37" s="778"/>
      <c r="P37" s="778"/>
      <c r="Q37" s="778"/>
      <c r="R37" s="778"/>
    </row>
    <row r="38" spans="3:18" ht="16" customHeight="1" x14ac:dyDescent="0.35">
      <c r="C38" s="778"/>
      <c r="D38" s="778"/>
      <c r="E38" s="778"/>
      <c r="F38" s="778"/>
      <c r="G38" s="778"/>
      <c r="H38" s="778"/>
      <c r="I38" s="778"/>
      <c r="J38" s="778"/>
      <c r="K38" s="778"/>
      <c r="L38" s="778"/>
      <c r="M38" s="778"/>
      <c r="N38" s="778"/>
      <c r="O38" s="778"/>
      <c r="P38" s="778"/>
      <c r="Q38" s="778"/>
      <c r="R38" s="778"/>
    </row>
    <row r="39" spans="3:18" ht="16" customHeight="1" x14ac:dyDescent="0.35">
      <c r="C39" s="778"/>
      <c r="D39" s="778"/>
      <c r="E39" s="778"/>
      <c r="F39" s="778"/>
      <c r="G39" s="778"/>
      <c r="H39" s="778"/>
      <c r="I39" s="778"/>
      <c r="J39" s="778"/>
      <c r="K39" s="778"/>
      <c r="L39" s="778"/>
      <c r="M39" s="778"/>
      <c r="N39" s="778"/>
      <c r="O39" s="778"/>
      <c r="P39" s="778"/>
      <c r="Q39" s="778"/>
      <c r="R39" s="778"/>
    </row>
    <row r="40" spans="3:18" ht="16" customHeight="1" x14ac:dyDescent="0.35">
      <c r="C40" s="25"/>
      <c r="D40" s="25"/>
      <c r="E40" s="25"/>
      <c r="F40" s="25"/>
      <c r="G40" s="25"/>
      <c r="H40" s="25"/>
      <c r="I40" s="25"/>
      <c r="J40" s="25"/>
      <c r="K40" s="25"/>
      <c r="L40" s="25"/>
      <c r="M40" s="25"/>
      <c r="N40" s="25"/>
      <c r="O40" s="24"/>
      <c r="P40" s="24"/>
      <c r="Q40" s="24"/>
      <c r="R40" s="24"/>
    </row>
    <row r="41" spans="3:18" ht="16" customHeight="1" x14ac:dyDescent="0.35">
      <c r="C41" s="541"/>
      <c r="D41" s="541"/>
      <c r="E41" s="541"/>
      <c r="F41" s="541"/>
      <c r="G41" s="541"/>
      <c r="H41" s="541"/>
      <c r="I41" s="541"/>
      <c r="J41" s="541"/>
      <c r="K41" s="541"/>
      <c r="L41" s="541"/>
      <c r="M41" s="541"/>
      <c r="N41" s="541"/>
      <c r="O41" s="541"/>
      <c r="P41" s="541"/>
      <c r="Q41" s="541"/>
      <c r="R41" s="541"/>
    </row>
    <row r="42" spans="3:18" ht="16" customHeight="1" x14ac:dyDescent="0.35">
      <c r="C42" s="541"/>
      <c r="D42" s="541"/>
      <c r="E42" s="541"/>
      <c r="F42" s="541"/>
      <c r="G42" s="541"/>
      <c r="H42" s="541"/>
      <c r="I42" s="541"/>
      <c r="J42" s="541"/>
      <c r="K42" s="541"/>
      <c r="L42" s="541"/>
      <c r="M42" s="541"/>
      <c r="N42" s="541"/>
      <c r="O42" s="541"/>
      <c r="P42" s="541"/>
      <c r="Q42" s="541"/>
      <c r="R42" s="541"/>
    </row>
    <row r="43" spans="3:18" ht="16" customHeight="1" x14ac:dyDescent="0.35">
      <c r="C43" s="541"/>
      <c r="D43" s="541"/>
      <c r="E43" s="541"/>
      <c r="F43" s="541"/>
      <c r="G43" s="541"/>
      <c r="H43" s="541"/>
      <c r="I43" s="541"/>
      <c r="J43" s="541"/>
      <c r="K43" s="541"/>
      <c r="L43" s="541"/>
      <c r="M43" s="541"/>
      <c r="N43" s="541"/>
      <c r="O43" s="541"/>
      <c r="P43" s="541"/>
      <c r="Q43" s="541"/>
      <c r="R43" s="541"/>
    </row>
    <row r="44" spans="3:18" ht="16" customHeight="1" x14ac:dyDescent="0.35">
      <c r="C44" s="25"/>
      <c r="D44" s="25"/>
      <c r="E44" s="25"/>
      <c r="F44" s="25"/>
      <c r="G44" s="25"/>
      <c r="H44" s="25"/>
      <c r="I44" s="25"/>
      <c r="J44" s="25"/>
      <c r="K44" s="25"/>
      <c r="L44" s="25"/>
      <c r="M44" s="25"/>
      <c r="N44" s="25"/>
      <c r="O44" s="24"/>
      <c r="Q44" s="24"/>
      <c r="R44" s="24"/>
    </row>
    <row r="45" spans="3:18" ht="16" customHeight="1" x14ac:dyDescent="0.35">
      <c r="C45" s="24"/>
      <c r="D45" s="24"/>
      <c r="E45" s="24"/>
      <c r="F45" s="24"/>
      <c r="G45" s="24"/>
      <c r="H45" s="24"/>
      <c r="I45" s="24"/>
      <c r="J45" s="24"/>
      <c r="K45" s="24"/>
      <c r="L45" s="24"/>
      <c r="M45" s="24"/>
      <c r="N45" s="24"/>
      <c r="O45" s="24"/>
      <c r="P45" s="619"/>
      <c r="Q45" s="619"/>
      <c r="R45" s="24"/>
    </row>
    <row r="46" spans="3:18" ht="16" customHeight="1" x14ac:dyDescent="0.35">
      <c r="C46" s="24"/>
      <c r="D46" s="24"/>
      <c r="E46" s="24"/>
      <c r="F46" s="24"/>
      <c r="G46" s="24"/>
      <c r="H46" s="24"/>
      <c r="I46" s="24"/>
      <c r="J46" s="24"/>
      <c r="K46" s="24"/>
      <c r="L46" s="24"/>
      <c r="M46" s="24"/>
      <c r="N46" s="24"/>
      <c r="O46" s="24"/>
      <c r="P46" s="24"/>
      <c r="Q46" s="24"/>
      <c r="R46" s="24"/>
    </row>
    <row r="47" spans="3:18" ht="16" customHeight="1" x14ac:dyDescent="0.35">
      <c r="C47" s="24"/>
      <c r="D47" s="24"/>
      <c r="E47" s="24"/>
      <c r="F47" s="24"/>
      <c r="G47" s="24"/>
      <c r="H47" s="24"/>
      <c r="I47" s="24"/>
      <c r="J47" s="24"/>
      <c r="K47" s="24"/>
      <c r="L47" s="24"/>
      <c r="M47" s="24"/>
      <c r="N47" s="24"/>
      <c r="O47" s="24"/>
      <c r="P47" s="24"/>
      <c r="Q47" s="24"/>
      <c r="R47" s="24"/>
    </row>
    <row r="48" spans="3:18" ht="16" customHeight="1" x14ac:dyDescent="0.35">
      <c r="C48" s="24"/>
      <c r="D48" s="24"/>
      <c r="E48" s="24"/>
      <c r="F48" s="24"/>
      <c r="G48" s="24"/>
      <c r="H48" s="24"/>
      <c r="I48" s="24"/>
      <c r="J48" s="24"/>
      <c r="K48" s="24"/>
      <c r="L48" s="24"/>
      <c r="M48" s="24"/>
      <c r="N48" s="24"/>
      <c r="O48" s="24"/>
      <c r="P48" s="24"/>
      <c r="Q48" s="24"/>
      <c r="R48" s="24"/>
    </row>
    <row r="49" spans="3:18" ht="16" customHeight="1" x14ac:dyDescent="0.35">
      <c r="C49" s="24"/>
      <c r="D49" s="24"/>
      <c r="E49" s="24"/>
      <c r="F49" s="24"/>
      <c r="G49" s="24"/>
      <c r="H49" s="24"/>
      <c r="I49" s="24"/>
      <c r="J49" s="24"/>
      <c r="K49" s="24"/>
      <c r="L49" s="24"/>
      <c r="M49" s="24"/>
      <c r="N49" s="24"/>
      <c r="O49" s="24"/>
      <c r="P49" s="24"/>
      <c r="Q49" s="24"/>
      <c r="R49" s="24"/>
    </row>
    <row r="50" spans="3:18" ht="16" customHeight="1" x14ac:dyDescent="0.35">
      <c r="C50" s="24"/>
      <c r="D50" s="24"/>
      <c r="E50" s="24"/>
      <c r="F50" s="24"/>
      <c r="G50" s="24"/>
      <c r="H50" s="24"/>
      <c r="I50" s="24"/>
      <c r="J50" s="24"/>
      <c r="K50" s="24"/>
      <c r="L50" s="24"/>
      <c r="M50" s="24"/>
      <c r="N50" s="24"/>
      <c r="O50" s="24"/>
      <c r="P50" s="24"/>
      <c r="Q50" s="24"/>
      <c r="R50" s="24"/>
    </row>
    <row r="51" spans="3:18" ht="16" customHeight="1" x14ac:dyDescent="0.35">
      <c r="C51" s="24"/>
      <c r="D51" s="24"/>
      <c r="E51" s="24"/>
      <c r="F51" s="24"/>
      <c r="G51" s="24"/>
      <c r="H51" s="24"/>
      <c r="I51" s="24"/>
      <c r="J51" s="24"/>
      <c r="K51" s="24"/>
      <c r="L51" s="24"/>
      <c r="M51" s="24"/>
      <c r="N51" s="24"/>
      <c r="O51" s="24"/>
      <c r="P51" s="24"/>
      <c r="Q51" s="24"/>
      <c r="R51" s="24"/>
    </row>
    <row r="52" spans="3:18" ht="16" customHeight="1" x14ac:dyDescent="0.35">
      <c r="C52" s="24"/>
      <c r="D52" s="24"/>
      <c r="E52" s="24"/>
      <c r="F52" s="24"/>
      <c r="G52" s="24"/>
      <c r="H52" s="24"/>
      <c r="I52" s="24"/>
      <c r="J52" s="24"/>
      <c r="K52" s="24"/>
      <c r="L52" s="24"/>
      <c r="M52" s="24"/>
      <c r="N52" s="24"/>
      <c r="O52" s="24"/>
      <c r="P52" s="24"/>
      <c r="Q52" s="24"/>
      <c r="R52" s="24"/>
    </row>
    <row r="53" spans="3:18" ht="16" customHeight="1" x14ac:dyDescent="0.35">
      <c r="C53" s="24"/>
      <c r="D53" s="24"/>
      <c r="E53" s="24"/>
      <c r="F53" s="24"/>
      <c r="G53" s="24"/>
      <c r="H53" s="24"/>
      <c r="I53" s="24"/>
      <c r="J53" s="24"/>
      <c r="K53" s="24"/>
      <c r="L53" s="24"/>
      <c r="M53" s="24"/>
      <c r="N53" s="24"/>
      <c r="O53" s="24"/>
      <c r="P53" s="24"/>
      <c r="Q53" s="24"/>
      <c r="R53" s="24"/>
    </row>
    <row r="54" spans="3:18" ht="16" customHeight="1" x14ac:dyDescent="0.35">
      <c r="C54" s="24"/>
      <c r="D54" s="24"/>
      <c r="E54" s="24"/>
      <c r="F54" s="24"/>
      <c r="G54" s="24"/>
      <c r="H54" s="24"/>
      <c r="I54" s="24"/>
      <c r="J54" s="24"/>
      <c r="K54" s="24"/>
      <c r="L54" s="24"/>
      <c r="M54" s="24"/>
      <c r="N54" s="24"/>
      <c r="O54" s="24"/>
      <c r="P54" s="24"/>
      <c r="Q54" s="24"/>
      <c r="R54" s="24"/>
    </row>
    <row r="55" spans="3:18" ht="16" customHeight="1" x14ac:dyDescent="0.35">
      <c r="C55" s="24"/>
      <c r="D55" s="24"/>
      <c r="E55" s="24"/>
      <c r="F55" s="24"/>
      <c r="G55" s="24"/>
      <c r="H55" s="24"/>
      <c r="I55" s="24"/>
      <c r="J55" s="24"/>
      <c r="K55" s="24"/>
      <c r="L55" s="24"/>
      <c r="M55" s="24"/>
      <c r="N55" s="24"/>
      <c r="O55" s="24"/>
      <c r="P55" s="24"/>
      <c r="Q55" s="24"/>
      <c r="R55" s="24"/>
    </row>
    <row r="56" spans="3:18" ht="16" customHeight="1" x14ac:dyDescent="0.35">
      <c r="C56" s="24"/>
      <c r="D56" s="24"/>
      <c r="E56" s="24"/>
      <c r="F56" s="24"/>
      <c r="G56" s="24"/>
      <c r="H56" s="24"/>
      <c r="I56" s="24"/>
      <c r="J56" s="24"/>
      <c r="K56" s="24"/>
      <c r="L56" s="24"/>
      <c r="M56" s="24"/>
      <c r="N56" s="24"/>
      <c r="O56" s="24"/>
      <c r="P56" s="24"/>
      <c r="Q56" s="24"/>
      <c r="R56" s="24"/>
    </row>
    <row r="57" spans="3:18" ht="16" customHeight="1" x14ac:dyDescent="0.35">
      <c r="C57" s="24"/>
      <c r="D57" s="24"/>
      <c r="E57" s="24"/>
      <c r="F57" s="24"/>
      <c r="G57" s="24"/>
      <c r="H57" s="24"/>
      <c r="I57" s="24"/>
      <c r="J57" s="24"/>
      <c r="K57" s="24"/>
      <c r="L57" s="24"/>
      <c r="M57" s="24"/>
      <c r="N57" s="24"/>
      <c r="O57" s="24"/>
      <c r="P57" s="24"/>
      <c r="Q57" s="24"/>
      <c r="R57" s="24"/>
    </row>
    <row r="58" spans="3:18" ht="16" customHeight="1" x14ac:dyDescent="0.35">
      <c r="C58" s="24"/>
      <c r="D58" s="24"/>
      <c r="E58" s="24"/>
      <c r="F58" s="24"/>
      <c r="G58" s="24"/>
      <c r="H58" s="24"/>
      <c r="I58" s="24"/>
      <c r="J58" s="24"/>
      <c r="K58" s="24"/>
      <c r="L58" s="24"/>
      <c r="M58" s="24"/>
      <c r="N58" s="24"/>
      <c r="O58" s="24"/>
      <c r="P58" s="24"/>
      <c r="Q58" s="24"/>
      <c r="R58" s="24"/>
    </row>
    <row r="59" spans="3:18" ht="16" customHeight="1" x14ac:dyDescent="0.35">
      <c r="C59" s="24"/>
      <c r="D59" s="24"/>
      <c r="E59" s="24"/>
      <c r="F59" s="24"/>
      <c r="G59" s="24"/>
      <c r="H59" s="24"/>
      <c r="I59" s="24"/>
      <c r="J59" s="24"/>
      <c r="K59" s="24"/>
      <c r="L59" s="24"/>
      <c r="M59" s="24"/>
      <c r="N59" s="24"/>
      <c r="O59" s="24"/>
      <c r="P59" s="24"/>
      <c r="Q59" s="24"/>
      <c r="R59" s="24"/>
    </row>
    <row r="60" spans="3:18" ht="16" customHeight="1" x14ac:dyDescent="0.35">
      <c r="C60" s="24"/>
      <c r="D60" s="24"/>
      <c r="E60" s="24"/>
      <c r="F60" s="24"/>
      <c r="G60" s="24"/>
      <c r="H60" s="24"/>
      <c r="I60" s="24"/>
      <c r="J60" s="24"/>
      <c r="K60" s="24"/>
      <c r="L60" s="24"/>
      <c r="M60" s="24"/>
      <c r="N60" s="24"/>
      <c r="O60" s="24"/>
      <c r="P60" s="24"/>
      <c r="Q60" s="24"/>
      <c r="R60" s="24"/>
    </row>
    <row r="61" spans="3:18" ht="16" customHeight="1" x14ac:dyDescent="0.35">
      <c r="C61" s="24"/>
      <c r="D61" s="24"/>
      <c r="E61" s="24"/>
      <c r="F61" s="24"/>
      <c r="G61" s="24"/>
      <c r="H61" s="24"/>
      <c r="I61" s="24"/>
      <c r="J61" s="24"/>
      <c r="K61" s="24"/>
      <c r="L61" s="24"/>
      <c r="M61" s="24"/>
      <c r="N61" s="24"/>
      <c r="O61" s="24"/>
      <c r="P61" s="24"/>
      <c r="Q61" s="24"/>
      <c r="R61" s="24"/>
    </row>
    <row r="62" spans="3:18" ht="16" customHeight="1" x14ac:dyDescent="0.35">
      <c r="C62" s="24"/>
      <c r="D62" s="24"/>
      <c r="E62" s="24"/>
      <c r="F62" s="24"/>
      <c r="G62" s="24"/>
      <c r="H62" s="24"/>
      <c r="I62" s="24"/>
      <c r="J62" s="24"/>
      <c r="K62" s="24"/>
      <c r="L62" s="24"/>
      <c r="M62" s="24"/>
      <c r="N62" s="24"/>
      <c r="O62" s="24"/>
      <c r="P62" s="24"/>
      <c r="Q62" s="24"/>
      <c r="R62" s="24"/>
    </row>
    <row r="63" spans="3:18" ht="16" customHeight="1" x14ac:dyDescent="0.35">
      <c r="C63" s="24"/>
      <c r="D63" s="24"/>
      <c r="E63" s="24"/>
      <c r="F63" s="24"/>
      <c r="G63" s="24"/>
      <c r="H63" s="24"/>
      <c r="I63" s="24"/>
      <c r="J63" s="24"/>
      <c r="K63" s="24"/>
      <c r="L63" s="24"/>
      <c r="M63" s="24"/>
      <c r="N63" s="24"/>
      <c r="O63" s="24"/>
      <c r="P63" s="24"/>
      <c r="Q63" s="24"/>
      <c r="R63" s="24"/>
    </row>
    <row r="64" spans="3:18" ht="16" customHeight="1" x14ac:dyDescent="0.35">
      <c r="C64" s="24"/>
      <c r="D64" s="24"/>
      <c r="E64" s="24"/>
      <c r="F64" s="24"/>
      <c r="G64" s="24"/>
      <c r="H64" s="24"/>
      <c r="I64" s="24"/>
      <c r="J64" s="24"/>
      <c r="K64" s="24"/>
      <c r="L64" s="24"/>
      <c r="M64" s="24"/>
      <c r="N64" s="24"/>
      <c r="O64" s="24"/>
      <c r="P64" s="24"/>
      <c r="Q64" s="24"/>
      <c r="R64" s="24"/>
    </row>
    <row r="65" spans="3:18" ht="16" customHeight="1" x14ac:dyDescent="0.35">
      <c r="C65" s="24"/>
      <c r="D65" s="24"/>
      <c r="E65" s="24"/>
      <c r="F65" s="24"/>
      <c r="G65" s="24"/>
      <c r="H65" s="24"/>
      <c r="I65" s="24"/>
      <c r="J65" s="24"/>
      <c r="K65" s="24"/>
      <c r="L65" s="24"/>
      <c r="M65" s="24"/>
      <c r="N65" s="24"/>
      <c r="O65" s="24"/>
      <c r="P65" s="24"/>
      <c r="Q65" s="24"/>
      <c r="R65" s="24"/>
    </row>
    <row r="66" spans="3:18" ht="16" customHeight="1" x14ac:dyDescent="0.35">
      <c r="C66" s="24"/>
      <c r="D66" s="24"/>
      <c r="E66" s="24"/>
      <c r="F66" s="24"/>
      <c r="G66" s="24"/>
      <c r="H66" s="24"/>
      <c r="I66" s="24"/>
      <c r="J66" s="24"/>
      <c r="K66" s="24"/>
      <c r="L66" s="24"/>
      <c r="M66" s="24"/>
      <c r="N66" s="24"/>
      <c r="O66" s="24"/>
      <c r="P66" s="24"/>
      <c r="Q66" s="24"/>
      <c r="R66" s="24"/>
    </row>
    <row r="67" spans="3:18" ht="16" customHeight="1" x14ac:dyDescent="0.35">
      <c r="C67" s="24"/>
      <c r="D67" s="24"/>
      <c r="E67" s="24"/>
      <c r="F67" s="24"/>
      <c r="G67" s="24"/>
      <c r="H67" s="24"/>
      <c r="I67" s="24"/>
      <c r="J67" s="24"/>
      <c r="K67" s="24"/>
      <c r="L67" s="24"/>
      <c r="M67" s="24"/>
      <c r="N67" s="24"/>
      <c r="O67" s="24"/>
      <c r="P67" s="24"/>
      <c r="Q67" s="24"/>
      <c r="R67" s="24"/>
    </row>
    <row r="68" spans="3:18" ht="16" customHeight="1" x14ac:dyDescent="0.35">
      <c r="C68" s="24"/>
      <c r="D68" s="24"/>
      <c r="E68" s="24"/>
      <c r="F68" s="24"/>
      <c r="G68" s="24"/>
      <c r="H68" s="24"/>
      <c r="I68" s="24"/>
      <c r="J68" s="24"/>
      <c r="K68" s="24"/>
      <c r="L68" s="24"/>
      <c r="M68" s="24"/>
      <c r="N68" s="24"/>
      <c r="O68" s="24"/>
      <c r="P68" s="24"/>
      <c r="Q68" s="24"/>
      <c r="R68" s="24"/>
    </row>
    <row r="69" spans="3:18" ht="16" customHeight="1" x14ac:dyDescent="0.35">
      <c r="C69" s="24"/>
      <c r="D69" s="24"/>
      <c r="E69" s="24"/>
      <c r="F69" s="24"/>
      <c r="G69" s="24"/>
      <c r="H69" s="24"/>
      <c r="I69" s="24"/>
      <c r="J69" s="24"/>
      <c r="K69" s="24"/>
      <c r="L69" s="24"/>
      <c r="M69" s="24"/>
      <c r="N69" s="24"/>
      <c r="O69" s="24"/>
      <c r="P69" s="24"/>
      <c r="Q69" s="24"/>
      <c r="R69" s="24"/>
    </row>
    <row r="70" spans="3:18" ht="16" customHeight="1" x14ac:dyDescent="0.35">
      <c r="C70" s="24"/>
      <c r="D70" s="24"/>
      <c r="E70" s="24"/>
      <c r="F70" s="24"/>
      <c r="G70" s="24"/>
      <c r="H70" s="24"/>
      <c r="I70" s="24"/>
      <c r="J70" s="24"/>
      <c r="K70" s="24"/>
      <c r="L70" s="24"/>
      <c r="M70" s="24"/>
      <c r="N70" s="24"/>
      <c r="O70" s="24"/>
      <c r="P70" s="24"/>
      <c r="Q70" s="24"/>
      <c r="R70" s="24"/>
    </row>
    <row r="71" spans="3:18" ht="16" customHeight="1" x14ac:dyDescent="0.35">
      <c r="C71" s="24"/>
      <c r="D71" s="24"/>
      <c r="E71" s="24"/>
      <c r="F71" s="24"/>
      <c r="G71" s="24"/>
      <c r="H71" s="24"/>
      <c r="I71" s="24"/>
      <c r="J71" s="24"/>
      <c r="K71" s="24"/>
      <c r="L71" s="24"/>
      <c r="M71" s="24"/>
      <c r="N71" s="24"/>
      <c r="O71" s="24"/>
      <c r="P71" s="24"/>
      <c r="Q71" s="24"/>
      <c r="R71" s="24"/>
    </row>
    <row r="72" spans="3:18" ht="16" customHeight="1" x14ac:dyDescent="0.35">
      <c r="C72" s="24"/>
      <c r="D72" s="24"/>
      <c r="E72" s="24"/>
      <c r="F72" s="24"/>
      <c r="G72" s="24"/>
      <c r="H72" s="24"/>
      <c r="I72" s="24"/>
      <c r="J72" s="24"/>
      <c r="K72" s="24"/>
      <c r="L72" s="24"/>
      <c r="M72" s="24"/>
      <c r="N72" s="24"/>
      <c r="O72" s="24"/>
      <c r="P72" s="24"/>
      <c r="Q72" s="24"/>
      <c r="R72" s="24"/>
    </row>
    <row r="73" spans="3:18" ht="16" customHeight="1" x14ac:dyDescent="0.35">
      <c r="C73" s="24"/>
      <c r="D73" s="24"/>
      <c r="E73" s="24"/>
      <c r="F73" s="24"/>
      <c r="G73" s="24"/>
      <c r="H73" s="24"/>
      <c r="I73" s="24"/>
      <c r="J73" s="24"/>
      <c r="K73" s="24"/>
      <c r="L73" s="24"/>
      <c r="M73" s="24"/>
      <c r="N73" s="24"/>
      <c r="O73" s="24"/>
      <c r="P73" s="24"/>
      <c r="Q73" s="24"/>
      <c r="R73" s="24"/>
    </row>
    <row r="74" spans="3:18" ht="16" customHeight="1" x14ac:dyDescent="0.35">
      <c r="C74" s="24"/>
      <c r="D74" s="24"/>
      <c r="E74" s="24"/>
      <c r="F74" s="24"/>
      <c r="G74" s="24"/>
      <c r="H74" s="24"/>
      <c r="I74" s="24"/>
      <c r="J74" s="24"/>
      <c r="K74" s="24"/>
      <c r="L74" s="24"/>
      <c r="M74" s="24"/>
      <c r="N74" s="24"/>
      <c r="O74" s="24"/>
      <c r="P74" s="24"/>
      <c r="Q74" s="24"/>
      <c r="R74" s="24"/>
    </row>
    <row r="75" spans="3:18" ht="16" customHeight="1" x14ac:dyDescent="0.35">
      <c r="C75" s="24"/>
      <c r="D75" s="24"/>
      <c r="E75" s="24"/>
      <c r="F75" s="24"/>
      <c r="G75" s="24"/>
      <c r="H75" s="24"/>
      <c r="I75" s="24"/>
      <c r="J75" s="24"/>
      <c r="K75" s="24"/>
      <c r="L75" s="24"/>
      <c r="M75" s="24"/>
      <c r="N75" s="24"/>
      <c r="O75" s="24"/>
      <c r="P75" s="24"/>
      <c r="Q75" s="24"/>
      <c r="R75" s="24"/>
    </row>
    <row r="76" spans="3:18" ht="16" customHeight="1" x14ac:dyDescent="0.35">
      <c r="C76" s="24"/>
      <c r="D76" s="24"/>
      <c r="E76" s="24"/>
      <c r="F76" s="24"/>
      <c r="G76" s="24"/>
      <c r="H76" s="24"/>
      <c r="I76" s="24"/>
      <c r="J76" s="24"/>
      <c r="K76" s="24"/>
      <c r="L76" s="24"/>
      <c r="M76" s="24"/>
      <c r="N76" s="24"/>
      <c r="O76" s="24"/>
      <c r="P76" s="24"/>
      <c r="Q76" s="24"/>
      <c r="R76" s="24"/>
    </row>
    <row r="77" spans="3:18" ht="16" customHeight="1" x14ac:dyDescent="0.35">
      <c r="C77" s="24"/>
      <c r="D77" s="24"/>
      <c r="E77" s="24"/>
      <c r="F77" s="24"/>
      <c r="G77" s="24"/>
      <c r="H77" s="24"/>
      <c r="I77" s="24"/>
      <c r="J77" s="24"/>
      <c r="K77" s="24"/>
      <c r="L77" s="24"/>
      <c r="M77" s="24"/>
      <c r="N77" s="24"/>
      <c r="O77" s="24"/>
      <c r="P77" s="24"/>
      <c r="Q77" s="24"/>
      <c r="R77" s="24"/>
    </row>
    <row r="78" spans="3:18" ht="16" customHeight="1" x14ac:dyDescent="0.35">
      <c r="C78" s="24"/>
      <c r="D78" s="24"/>
      <c r="E78" s="24"/>
      <c r="F78" s="24"/>
      <c r="G78" s="24"/>
      <c r="H78" s="24"/>
      <c r="I78" s="24"/>
      <c r="J78" s="24"/>
      <c r="K78" s="24"/>
      <c r="L78" s="24"/>
      <c r="M78" s="24"/>
      <c r="N78" s="24"/>
      <c r="O78" s="24"/>
      <c r="P78" s="24"/>
      <c r="Q78" s="24"/>
      <c r="R78" s="24"/>
    </row>
    <row r="79" spans="3:18" ht="16" customHeight="1" x14ac:dyDescent="0.35">
      <c r="C79" s="24"/>
      <c r="D79" s="24"/>
      <c r="E79" s="24"/>
      <c r="F79" s="24"/>
      <c r="G79" s="24"/>
      <c r="H79" s="24"/>
      <c r="I79" s="24"/>
      <c r="J79" s="24"/>
      <c r="K79" s="24"/>
      <c r="L79" s="24"/>
      <c r="M79" s="24"/>
      <c r="N79" s="24"/>
      <c r="O79" s="24"/>
      <c r="P79" s="24"/>
      <c r="Q79" s="24"/>
      <c r="R79" s="24"/>
    </row>
    <row r="80" spans="3:18" ht="16" customHeight="1" x14ac:dyDescent="0.35">
      <c r="C80" s="24"/>
      <c r="D80" s="24"/>
      <c r="E80" s="24"/>
      <c r="F80" s="24"/>
      <c r="G80" s="24"/>
      <c r="H80" s="24"/>
      <c r="I80" s="24"/>
      <c r="J80" s="24"/>
      <c r="K80" s="24"/>
      <c r="L80" s="24"/>
      <c r="M80" s="24"/>
      <c r="N80" s="24"/>
      <c r="O80" s="24"/>
      <c r="P80" s="24"/>
      <c r="Q80" s="24"/>
      <c r="R80" s="24"/>
    </row>
    <row r="81" spans="3:18" ht="16" customHeight="1" x14ac:dyDescent="0.35">
      <c r="C81" s="24"/>
      <c r="D81" s="24"/>
      <c r="E81" s="24"/>
      <c r="F81" s="24"/>
      <c r="G81" s="24"/>
      <c r="H81" s="24"/>
      <c r="I81" s="24"/>
      <c r="J81" s="24"/>
      <c r="K81" s="24"/>
      <c r="L81" s="24"/>
      <c r="M81" s="24"/>
      <c r="N81" s="24"/>
      <c r="O81" s="24"/>
      <c r="P81" s="24"/>
      <c r="Q81" s="24"/>
      <c r="R81" s="24"/>
    </row>
    <row r="82" spans="3:18" ht="16" customHeight="1" x14ac:dyDescent="0.35">
      <c r="C82" s="24"/>
      <c r="D82" s="24"/>
      <c r="E82" s="24"/>
      <c r="F82" s="24"/>
      <c r="G82" s="24"/>
      <c r="H82" s="24"/>
      <c r="I82" s="24"/>
      <c r="J82" s="24"/>
      <c r="K82" s="24"/>
      <c r="L82" s="24"/>
      <c r="M82" s="24"/>
      <c r="N82" s="24"/>
      <c r="O82" s="24"/>
      <c r="P82" s="24"/>
      <c r="Q82" s="24"/>
      <c r="R82" s="24"/>
    </row>
    <row r="83" spans="3:18" ht="16" customHeight="1" x14ac:dyDescent="0.35">
      <c r="C83" s="24"/>
      <c r="D83" s="24"/>
      <c r="E83" s="24"/>
      <c r="F83" s="24"/>
      <c r="G83" s="24"/>
      <c r="H83" s="24"/>
      <c r="I83" s="24"/>
      <c r="J83" s="24"/>
      <c r="K83" s="24"/>
      <c r="L83" s="24"/>
      <c r="M83" s="24"/>
      <c r="N83" s="24"/>
      <c r="O83" s="24"/>
      <c r="P83" s="24"/>
      <c r="Q83" s="24"/>
      <c r="R83" s="24"/>
    </row>
    <row r="84" spans="3:18" ht="16" customHeight="1" x14ac:dyDescent="0.35">
      <c r="C84" s="24"/>
      <c r="D84" s="24"/>
      <c r="E84" s="24"/>
      <c r="F84" s="24"/>
      <c r="G84" s="24"/>
      <c r="H84" s="24"/>
      <c r="I84" s="24"/>
      <c r="J84" s="24"/>
      <c r="K84" s="24"/>
      <c r="L84" s="24"/>
      <c r="M84" s="24"/>
      <c r="N84" s="24"/>
      <c r="O84" s="24"/>
      <c r="P84" s="24"/>
      <c r="Q84" s="24"/>
      <c r="R84" s="24"/>
    </row>
    <row r="85" spans="3:18" ht="16" customHeight="1" x14ac:dyDescent="0.35">
      <c r="C85" s="24"/>
      <c r="D85" s="24"/>
      <c r="E85" s="24"/>
      <c r="F85" s="24"/>
      <c r="G85" s="24"/>
      <c r="H85" s="24"/>
      <c r="I85" s="24"/>
      <c r="J85" s="24"/>
      <c r="K85" s="24"/>
      <c r="L85" s="24"/>
      <c r="M85" s="24"/>
      <c r="N85" s="24"/>
      <c r="O85" s="24"/>
      <c r="P85" s="24"/>
      <c r="Q85" s="24"/>
      <c r="R85" s="24"/>
    </row>
    <row r="86" spans="3:18" ht="16" customHeight="1" x14ac:dyDescent="0.35">
      <c r="C86" s="24"/>
      <c r="D86" s="24"/>
      <c r="E86" s="24"/>
      <c r="F86" s="24"/>
      <c r="G86" s="24"/>
      <c r="H86" s="24"/>
      <c r="I86" s="24"/>
      <c r="J86" s="24"/>
      <c r="K86" s="24"/>
      <c r="L86" s="24"/>
      <c r="M86" s="24"/>
      <c r="N86" s="24"/>
      <c r="O86" s="24"/>
      <c r="P86" s="24"/>
      <c r="Q86" s="24"/>
      <c r="R86" s="24"/>
    </row>
    <row r="87" spans="3:18" ht="16" customHeight="1" x14ac:dyDescent="0.35">
      <c r="C87" s="24"/>
      <c r="D87" s="24"/>
      <c r="E87" s="24"/>
      <c r="F87" s="24"/>
      <c r="G87" s="24"/>
      <c r="H87" s="24"/>
      <c r="I87" s="24"/>
      <c r="J87" s="24"/>
      <c r="K87" s="24"/>
      <c r="L87" s="24"/>
      <c r="M87" s="24"/>
      <c r="N87" s="24"/>
      <c r="O87" s="24"/>
      <c r="P87" s="24"/>
      <c r="Q87" s="24"/>
      <c r="R87" s="24"/>
    </row>
    <row r="88" spans="3:18" ht="16" customHeight="1" x14ac:dyDescent="0.35">
      <c r="C88" s="24"/>
      <c r="D88" s="24"/>
      <c r="E88" s="24"/>
      <c r="F88" s="24"/>
      <c r="G88" s="24"/>
      <c r="H88" s="24"/>
      <c r="I88" s="24"/>
      <c r="J88" s="24"/>
      <c r="K88" s="24"/>
      <c r="L88" s="24"/>
      <c r="M88" s="24"/>
      <c r="N88" s="24"/>
      <c r="O88" s="24"/>
      <c r="P88" s="24"/>
      <c r="Q88" s="24"/>
      <c r="R88" s="24"/>
    </row>
    <row r="89" spans="3:18" ht="16" customHeight="1" x14ac:dyDescent="0.35">
      <c r="C89" s="24"/>
      <c r="D89" s="24"/>
      <c r="E89" s="24"/>
      <c r="F89" s="24"/>
      <c r="G89" s="24"/>
      <c r="H89" s="24"/>
      <c r="I89" s="24"/>
      <c r="J89" s="24"/>
      <c r="K89" s="24"/>
      <c r="L89" s="24"/>
      <c r="M89" s="24"/>
      <c r="N89" s="24"/>
      <c r="O89" s="24"/>
      <c r="P89" s="24"/>
      <c r="Q89" s="24"/>
      <c r="R89" s="24"/>
    </row>
    <row r="90" spans="3:18" ht="16" customHeight="1" x14ac:dyDescent="0.35">
      <c r="C90" s="24"/>
      <c r="D90" s="24"/>
      <c r="E90" s="24"/>
      <c r="F90" s="24"/>
      <c r="G90" s="24"/>
      <c r="H90" s="24"/>
      <c r="I90" s="24"/>
      <c r="J90" s="24"/>
      <c r="K90" s="24"/>
      <c r="L90" s="24"/>
      <c r="M90" s="24"/>
      <c r="N90" s="24"/>
      <c r="O90" s="24"/>
      <c r="P90" s="24"/>
      <c r="Q90" s="24"/>
      <c r="R90" s="24"/>
    </row>
    <row r="91" spans="3:18" ht="16" customHeight="1" x14ac:dyDescent="0.35">
      <c r="C91" s="24"/>
      <c r="D91" s="24"/>
      <c r="E91" s="24"/>
      <c r="F91" s="24"/>
      <c r="G91" s="24"/>
      <c r="H91" s="24"/>
      <c r="I91" s="24"/>
      <c r="J91" s="24"/>
      <c r="K91" s="24"/>
      <c r="L91" s="24"/>
      <c r="M91" s="24"/>
      <c r="N91" s="24"/>
      <c r="O91" s="24"/>
      <c r="P91" s="24"/>
      <c r="Q91" s="24"/>
      <c r="R91" s="24"/>
    </row>
    <row r="92" spans="3:18" ht="16" customHeight="1" x14ac:dyDescent="0.35">
      <c r="C92" s="24"/>
      <c r="D92" s="24"/>
      <c r="E92" s="24"/>
      <c r="F92" s="24"/>
      <c r="G92" s="24"/>
      <c r="H92" s="24"/>
      <c r="I92" s="24"/>
      <c r="J92" s="24"/>
      <c r="K92" s="24"/>
      <c r="L92" s="24"/>
      <c r="M92" s="24"/>
      <c r="N92" s="24"/>
      <c r="O92" s="24"/>
      <c r="P92" s="24"/>
      <c r="Q92" s="24"/>
      <c r="R92" s="24"/>
    </row>
    <row r="93" spans="3:18" ht="16" customHeight="1" x14ac:dyDescent="0.35">
      <c r="C93" s="24"/>
      <c r="D93" s="24"/>
      <c r="E93" s="24"/>
      <c r="F93" s="24"/>
      <c r="G93" s="24"/>
      <c r="H93" s="24"/>
      <c r="I93" s="24"/>
      <c r="J93" s="24"/>
      <c r="K93" s="24"/>
      <c r="L93" s="24"/>
      <c r="M93" s="24"/>
      <c r="N93" s="24"/>
      <c r="O93" s="24"/>
      <c r="P93" s="24"/>
      <c r="Q93" s="24"/>
      <c r="R93" s="24"/>
    </row>
    <row r="94" spans="3:18" ht="16" customHeight="1" x14ac:dyDescent="0.35">
      <c r="C94" s="24"/>
      <c r="D94" s="24"/>
      <c r="E94" s="24"/>
      <c r="F94" s="24"/>
      <c r="G94" s="24"/>
      <c r="H94" s="24"/>
      <c r="I94" s="24"/>
      <c r="J94" s="24"/>
      <c r="K94" s="24"/>
      <c r="L94" s="24"/>
      <c r="M94" s="24"/>
      <c r="N94" s="24"/>
      <c r="O94" s="24"/>
      <c r="P94" s="24"/>
      <c r="Q94" s="24"/>
      <c r="R94" s="24"/>
    </row>
    <row r="95" spans="3:18" ht="16" customHeight="1" x14ac:dyDescent="0.35">
      <c r="C95" s="24"/>
      <c r="D95" s="24"/>
      <c r="E95" s="24"/>
      <c r="F95" s="24"/>
      <c r="G95" s="24"/>
      <c r="H95" s="24"/>
      <c r="I95" s="24"/>
      <c r="J95" s="24"/>
      <c r="K95" s="24"/>
      <c r="L95" s="24"/>
      <c r="M95" s="24"/>
      <c r="N95" s="24"/>
      <c r="O95" s="24"/>
      <c r="P95" s="24"/>
      <c r="Q95" s="24"/>
      <c r="R95" s="24"/>
    </row>
    <row r="96" spans="3:18" ht="16" customHeight="1" x14ac:dyDescent="0.35">
      <c r="C96" s="24"/>
      <c r="D96" s="24"/>
      <c r="E96" s="24"/>
      <c r="F96" s="24"/>
      <c r="G96" s="24"/>
      <c r="H96" s="24"/>
      <c r="I96" s="24"/>
      <c r="J96" s="24"/>
      <c r="K96" s="24"/>
      <c r="L96" s="24"/>
      <c r="M96" s="24"/>
      <c r="N96" s="24"/>
      <c r="O96" s="24"/>
      <c r="P96" s="24"/>
      <c r="Q96" s="24"/>
      <c r="R96" s="24"/>
    </row>
    <row r="97" spans="3:18" ht="16" customHeight="1" x14ac:dyDescent="0.35">
      <c r="C97" s="24"/>
      <c r="D97" s="24"/>
      <c r="E97" s="24"/>
      <c r="F97" s="24"/>
      <c r="G97" s="24"/>
      <c r="H97" s="24"/>
      <c r="I97" s="24"/>
      <c r="J97" s="24"/>
      <c r="K97" s="24"/>
      <c r="L97" s="24"/>
      <c r="M97" s="24"/>
      <c r="N97" s="24"/>
      <c r="O97" s="24"/>
      <c r="P97" s="24"/>
      <c r="Q97" s="24"/>
      <c r="R97" s="24"/>
    </row>
    <row r="98" spans="3:18" ht="16" customHeight="1" x14ac:dyDescent="0.35">
      <c r="C98" s="24"/>
      <c r="D98" s="24"/>
      <c r="E98" s="24"/>
      <c r="F98" s="24"/>
      <c r="G98" s="24"/>
      <c r="H98" s="24"/>
      <c r="I98" s="24"/>
      <c r="J98" s="24"/>
      <c r="K98" s="24"/>
      <c r="L98" s="24"/>
      <c r="M98" s="24"/>
      <c r="N98" s="24"/>
      <c r="O98" s="24"/>
      <c r="P98" s="24"/>
      <c r="Q98" s="24"/>
      <c r="R98" s="24"/>
    </row>
    <row r="99" spans="3:18" ht="16" customHeight="1" x14ac:dyDescent="0.35">
      <c r="C99" s="24"/>
      <c r="D99" s="24"/>
      <c r="E99" s="24"/>
      <c r="F99" s="24"/>
      <c r="G99" s="24"/>
      <c r="H99" s="24"/>
      <c r="I99" s="24"/>
      <c r="J99" s="24"/>
      <c r="K99" s="24"/>
      <c r="L99" s="24"/>
      <c r="M99" s="24"/>
      <c r="N99" s="24"/>
      <c r="O99" s="24"/>
      <c r="P99" s="24"/>
      <c r="Q99" s="24"/>
      <c r="R99" s="24"/>
    </row>
    <row r="100" spans="3:18" ht="16" customHeight="1" x14ac:dyDescent="0.35">
      <c r="C100" s="24"/>
      <c r="D100" s="24"/>
      <c r="E100" s="24"/>
      <c r="F100" s="24"/>
      <c r="G100" s="24"/>
      <c r="H100" s="24"/>
      <c r="I100" s="24"/>
      <c r="J100" s="24"/>
      <c r="K100" s="24"/>
      <c r="L100" s="24"/>
      <c r="M100" s="24"/>
      <c r="N100" s="24"/>
      <c r="O100" s="24"/>
      <c r="P100" s="24"/>
      <c r="Q100" s="24"/>
      <c r="R100" s="24"/>
    </row>
    <row r="101" spans="3:18" ht="16" customHeight="1" x14ac:dyDescent="0.35">
      <c r="C101" s="24"/>
      <c r="D101" s="24"/>
      <c r="E101" s="24"/>
      <c r="F101" s="24"/>
      <c r="G101" s="24"/>
      <c r="H101" s="24"/>
      <c r="I101" s="24"/>
      <c r="J101" s="24"/>
      <c r="K101" s="24"/>
      <c r="L101" s="24"/>
      <c r="M101" s="24"/>
      <c r="N101" s="24"/>
      <c r="O101" s="24"/>
      <c r="P101" s="24"/>
      <c r="Q101" s="24"/>
      <c r="R101" s="24"/>
    </row>
    <row r="102" spans="3:18" ht="16" customHeight="1" x14ac:dyDescent="0.35">
      <c r="C102" s="24"/>
      <c r="D102" s="24"/>
      <c r="E102" s="24"/>
      <c r="F102" s="24"/>
      <c r="G102" s="24"/>
      <c r="H102" s="24"/>
      <c r="I102" s="24"/>
      <c r="J102" s="24"/>
      <c r="K102" s="24"/>
      <c r="L102" s="24"/>
      <c r="M102" s="24"/>
      <c r="N102" s="24"/>
      <c r="O102" s="24"/>
      <c r="P102" s="24"/>
      <c r="Q102" s="24"/>
      <c r="R102" s="24"/>
    </row>
    <row r="103" spans="3:18" ht="16" customHeight="1" x14ac:dyDescent="0.35">
      <c r="C103" s="24"/>
      <c r="D103" s="24"/>
      <c r="E103" s="24"/>
      <c r="F103" s="24"/>
      <c r="G103" s="24"/>
      <c r="H103" s="24"/>
      <c r="I103" s="24"/>
      <c r="J103" s="24"/>
      <c r="K103" s="24"/>
      <c r="L103" s="24"/>
      <c r="M103" s="24"/>
      <c r="N103" s="24"/>
      <c r="O103" s="24"/>
      <c r="P103" s="24"/>
      <c r="Q103" s="24"/>
      <c r="R103" s="24"/>
    </row>
  </sheetData>
  <sheetProtection algorithmName="SHA-512" hashValue="0l7BzyZBiqGiWv/iwYlZ7Rkp2WEGfu1eWzL1W2Aq1J0DDt3BgXQsu3Y5SqvyWLFWbCslCA+r4y8s+7my2gPz4A==" saltValue="iazkHuqMchv6jnj8g8Cqtg==" spinCount="100000" sheet="1" objects="1" scenarios="1" selectLockedCells="1" selectUnlockedCells="1"/>
  <customSheetViews>
    <customSheetView guid="{8D88DD34-EDCF-2545-92E6-3B4294438499}" scale="90" showGridLines="0" topLeftCell="B15">
      <selection activeCell="C24" sqref="C24:R41"/>
      <pageMargins left="0" right="0" top="0" bottom="0" header="0" footer="0"/>
    </customSheetView>
  </customSheetViews>
  <mergeCells count="6">
    <mergeCell ref="C7:K8"/>
    <mergeCell ref="C9:P10"/>
    <mergeCell ref="P45:Q45"/>
    <mergeCell ref="C41:R43"/>
    <mergeCell ref="C22:R39"/>
    <mergeCell ref="C11:O21"/>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280F08-BA05-8745-863F-D4B244F26146}">
  <sheetPr codeName="Planilha4"/>
  <dimension ref="A1:AH73"/>
  <sheetViews>
    <sheetView showGridLines="0" showRowColHeaders="0" zoomScaleNormal="100" workbookViewId="0">
      <selection activeCell="C34" sqref="C34:R73"/>
      <extLst>
        <ext xmlns:xlsdti="http://schemas.microsoft.com/office/spreadsheetml/2023/showDataTypeIcons" uri="{77bfe23e-c014-4d31-8a63-9c772dbf06b6}">
          <xlsdti:showDataTypeIcons visible="0"/>
        </ext>
      </extLst>
    </sheetView>
  </sheetViews>
  <sheetFormatPr defaultColWidth="10.83203125" defaultRowHeight="15.5" x14ac:dyDescent="0.35"/>
  <cols>
    <col min="1" max="2" width="10.83203125" style="8"/>
    <col min="3" max="18" width="10.83203125" style="9"/>
    <col min="19" max="34" width="10.83203125" style="8"/>
    <col min="35" max="16384" width="10.83203125" style="9"/>
  </cols>
  <sheetData>
    <row r="1" spans="3:18" x14ac:dyDescent="0.35">
      <c r="C1" s="8"/>
      <c r="D1" s="8"/>
      <c r="E1" s="8"/>
      <c r="F1" s="8"/>
      <c r="G1" s="8"/>
      <c r="H1" s="8"/>
      <c r="I1" s="8"/>
      <c r="J1" s="8"/>
      <c r="K1" s="8"/>
      <c r="L1" s="8"/>
      <c r="M1" s="8"/>
      <c r="N1" s="8"/>
      <c r="O1" s="8"/>
      <c r="P1" s="8"/>
      <c r="Q1" s="8"/>
      <c r="R1" s="8"/>
    </row>
    <row r="2" spans="3:18" x14ac:dyDescent="0.35">
      <c r="C2" s="8"/>
      <c r="D2" s="8"/>
      <c r="E2" s="8"/>
      <c r="F2" s="8"/>
      <c r="G2" s="8"/>
      <c r="H2" s="8"/>
      <c r="I2" s="8"/>
      <c r="J2" s="8"/>
      <c r="K2" s="8"/>
      <c r="L2" s="8"/>
      <c r="M2" s="8"/>
      <c r="N2" s="8"/>
      <c r="O2" s="8"/>
      <c r="P2" s="8"/>
      <c r="Q2" s="8"/>
      <c r="R2" s="8"/>
    </row>
    <row r="3" spans="3:18" x14ac:dyDescent="0.35">
      <c r="C3" s="8"/>
      <c r="D3" s="8"/>
      <c r="E3" s="8"/>
      <c r="F3" s="8"/>
      <c r="G3" s="8"/>
      <c r="H3" s="8"/>
      <c r="I3" s="8"/>
      <c r="J3" s="8"/>
      <c r="K3" s="8"/>
      <c r="L3" s="8"/>
      <c r="M3" s="8"/>
      <c r="N3" s="8"/>
      <c r="O3" s="8"/>
      <c r="P3" s="8"/>
      <c r="Q3" s="8"/>
      <c r="R3" s="8"/>
    </row>
    <row r="4" spans="3:18" x14ac:dyDescent="0.35">
      <c r="C4" s="8"/>
      <c r="D4" s="8"/>
      <c r="E4" s="8"/>
      <c r="F4" s="8"/>
      <c r="G4" s="8"/>
      <c r="H4" s="8"/>
      <c r="I4" s="8"/>
      <c r="J4" s="8"/>
      <c r="K4" s="8"/>
      <c r="L4" s="8"/>
      <c r="M4" s="8"/>
      <c r="N4" s="8"/>
      <c r="O4" s="8"/>
      <c r="P4" s="8"/>
      <c r="Q4" s="8"/>
      <c r="R4" s="8"/>
    </row>
    <row r="5" spans="3:18" x14ac:dyDescent="0.35">
      <c r="C5" s="8"/>
      <c r="D5" s="8"/>
      <c r="E5" s="8"/>
      <c r="F5" s="8"/>
      <c r="G5" s="8"/>
      <c r="H5" s="8"/>
      <c r="I5" s="8"/>
      <c r="J5" s="8"/>
      <c r="K5" s="8"/>
      <c r="L5" s="8"/>
      <c r="M5" s="8"/>
      <c r="N5" s="8"/>
      <c r="O5" s="8"/>
      <c r="P5" s="8"/>
      <c r="Q5" s="8"/>
      <c r="R5" s="8"/>
    </row>
    <row r="6" spans="3:18" x14ac:dyDescent="0.35">
      <c r="C6" s="8"/>
      <c r="D6" s="8"/>
      <c r="E6" s="8"/>
      <c r="F6" s="8"/>
      <c r="G6" s="8"/>
      <c r="H6" s="8"/>
      <c r="I6" s="8"/>
      <c r="J6" s="8"/>
      <c r="K6" s="8"/>
      <c r="L6" s="8"/>
      <c r="M6" s="8"/>
      <c r="N6" s="8"/>
      <c r="O6" s="8"/>
      <c r="P6" s="8"/>
      <c r="Q6" s="8"/>
      <c r="R6" s="8"/>
    </row>
    <row r="7" spans="3:18" x14ac:dyDescent="0.35">
      <c r="C7" s="223" t="s">
        <v>236</v>
      </c>
      <c r="D7" s="223"/>
      <c r="E7" s="7" t="s">
        <v>0</v>
      </c>
      <c r="F7" s="7"/>
      <c r="G7" s="7"/>
      <c r="H7" s="7"/>
      <c r="I7" s="7"/>
      <c r="J7" s="7"/>
      <c r="K7" s="7"/>
      <c r="L7" s="7"/>
      <c r="M7" s="7"/>
      <c r="N7" s="7"/>
      <c r="O7" s="7"/>
      <c r="P7" s="7"/>
      <c r="Q7" s="7"/>
      <c r="R7" s="7"/>
    </row>
    <row r="8" spans="3:18" x14ac:dyDescent="0.35">
      <c r="C8" s="223"/>
      <c r="D8" s="223"/>
      <c r="E8" s="7"/>
      <c r="F8" s="7"/>
      <c r="G8" s="7"/>
      <c r="H8" s="7"/>
      <c r="I8" s="7"/>
      <c r="J8" s="7"/>
      <c r="K8" s="7"/>
      <c r="L8" s="7"/>
      <c r="M8" s="7"/>
      <c r="N8" s="7"/>
      <c r="O8" s="7"/>
      <c r="P8" s="7"/>
      <c r="Q8" s="7"/>
      <c r="R8" s="7"/>
    </row>
    <row r="9" spans="3:18" x14ac:dyDescent="0.35">
      <c r="C9" s="225" t="s">
        <v>10</v>
      </c>
      <c r="D9" s="225"/>
      <c r="E9" s="225"/>
      <c r="F9" s="225"/>
      <c r="G9" s="7"/>
      <c r="H9" s="7"/>
      <c r="I9" s="7"/>
      <c r="J9" s="7"/>
      <c r="K9" s="7"/>
      <c r="L9" s="7"/>
      <c r="M9" s="7"/>
      <c r="N9" s="7"/>
      <c r="O9" s="7"/>
      <c r="P9" s="7"/>
      <c r="Q9" s="7"/>
      <c r="R9" s="7"/>
    </row>
    <row r="10" spans="3:18" x14ac:dyDescent="0.35">
      <c r="C10" s="225"/>
      <c r="D10" s="225"/>
      <c r="E10" s="225"/>
      <c r="F10" s="225"/>
      <c r="G10" s="7"/>
      <c r="H10" s="7"/>
      <c r="I10" s="7"/>
      <c r="J10" s="7"/>
      <c r="K10" s="7"/>
      <c r="L10" s="7"/>
      <c r="M10" s="7"/>
      <c r="N10" s="7"/>
      <c r="O10" s="7"/>
      <c r="P10" s="7"/>
      <c r="Q10" s="7"/>
      <c r="R10" s="7"/>
    </row>
    <row r="11" spans="3:18" x14ac:dyDescent="0.35">
      <c r="C11" s="6"/>
      <c r="D11" s="6"/>
      <c r="E11" s="6"/>
      <c r="F11" s="6"/>
      <c r="G11" s="6"/>
      <c r="H11" s="6"/>
      <c r="I11" s="6"/>
      <c r="J11" s="6"/>
      <c r="K11" s="6"/>
      <c r="L11" s="6"/>
      <c r="M11" s="6"/>
      <c r="N11" s="6"/>
      <c r="O11" s="6"/>
      <c r="P11" s="6"/>
      <c r="Q11" s="6"/>
    </row>
    <row r="12" spans="3:18" ht="16.5" x14ac:dyDescent="0.35">
      <c r="C12" s="12" t="s">
        <v>237</v>
      </c>
      <c r="D12" s="13"/>
      <c r="E12" s="13"/>
      <c r="F12" s="13"/>
      <c r="G12" s="14"/>
      <c r="H12" s="14"/>
      <c r="I12" s="14"/>
      <c r="J12" s="14"/>
      <c r="K12" s="14"/>
      <c r="L12" s="14"/>
      <c r="M12" s="14"/>
      <c r="N12" s="14"/>
      <c r="O12" s="14"/>
      <c r="P12" s="14"/>
      <c r="Q12" s="14"/>
      <c r="R12" s="15"/>
    </row>
    <row r="13" spans="3:18" ht="16" customHeight="1" x14ac:dyDescent="0.35">
      <c r="C13" s="221" t="s">
        <v>238</v>
      </c>
      <c r="D13" s="221"/>
      <c r="E13" s="221"/>
      <c r="F13" s="221"/>
      <c r="G13" s="221"/>
      <c r="H13" s="221"/>
      <c r="I13" s="221"/>
      <c r="J13" s="221"/>
      <c r="K13" s="221"/>
      <c r="L13" s="221"/>
      <c r="M13" s="221"/>
      <c r="N13" s="221"/>
      <c r="O13" s="221"/>
      <c r="P13" s="221"/>
      <c r="Q13" s="221"/>
      <c r="R13" s="221"/>
    </row>
    <row r="14" spans="3:18" x14ac:dyDescent="0.35">
      <c r="C14" s="221"/>
      <c r="D14" s="221"/>
      <c r="E14" s="221"/>
      <c r="F14" s="221"/>
      <c r="G14" s="221"/>
      <c r="H14" s="221"/>
      <c r="I14" s="221"/>
      <c r="J14" s="221"/>
      <c r="K14" s="221"/>
      <c r="L14" s="221"/>
      <c r="M14" s="221"/>
      <c r="N14" s="221"/>
      <c r="O14" s="221"/>
      <c r="P14" s="221"/>
      <c r="Q14" s="221"/>
      <c r="R14" s="221"/>
    </row>
    <row r="15" spans="3:18" ht="16.5" x14ac:dyDescent="0.35">
      <c r="C15" s="221" t="s">
        <v>239</v>
      </c>
      <c r="D15" s="221"/>
      <c r="E15" s="221"/>
      <c r="F15" s="221"/>
      <c r="G15" s="221"/>
      <c r="H15" s="221"/>
      <c r="I15" s="221"/>
      <c r="J15" s="221"/>
      <c r="K15" s="221"/>
      <c r="L15" s="221"/>
      <c r="M15" s="221"/>
      <c r="N15" s="221"/>
      <c r="O15" s="221"/>
      <c r="P15" s="221"/>
      <c r="Q15" s="221"/>
      <c r="R15" s="221"/>
    </row>
    <row r="16" spans="3:18" ht="16.5" x14ac:dyDescent="0.35">
      <c r="C16" s="221" t="s">
        <v>240</v>
      </c>
      <c r="D16" s="221"/>
      <c r="E16" s="221"/>
      <c r="F16" s="221"/>
      <c r="G16" s="221"/>
      <c r="H16" s="221"/>
      <c r="I16" s="221"/>
      <c r="J16" s="221"/>
      <c r="K16" s="221"/>
      <c r="L16" s="221"/>
      <c r="M16" s="221"/>
      <c r="N16" s="221"/>
      <c r="O16" s="221"/>
      <c r="P16" s="221"/>
      <c r="Q16" s="221"/>
      <c r="R16" s="221"/>
    </row>
    <row r="17" spans="3:18" x14ac:dyDescent="0.35">
      <c r="C17" s="6"/>
      <c r="D17" s="6"/>
      <c r="E17" s="6"/>
      <c r="F17" s="6"/>
      <c r="G17" s="6"/>
      <c r="H17" s="6"/>
      <c r="I17" s="6"/>
      <c r="J17" s="6"/>
      <c r="K17" s="6"/>
      <c r="L17" s="6"/>
      <c r="M17" s="6"/>
      <c r="N17" s="6"/>
      <c r="O17" s="6"/>
      <c r="P17" s="6"/>
      <c r="Q17" s="6"/>
    </row>
    <row r="18" spans="3:18" x14ac:dyDescent="0.35">
      <c r="C18" s="223" t="s">
        <v>241</v>
      </c>
      <c r="D18" s="223"/>
      <c r="E18" s="10"/>
      <c r="F18" s="10"/>
      <c r="G18" s="10"/>
      <c r="H18" s="10"/>
      <c r="I18" s="10"/>
      <c r="J18" s="10"/>
      <c r="K18" s="10"/>
      <c r="L18" s="10"/>
      <c r="M18" s="10"/>
      <c r="N18" s="10"/>
      <c r="O18" s="10"/>
      <c r="P18" s="10"/>
      <c r="Q18" s="10"/>
      <c r="R18" s="7"/>
    </row>
    <row r="19" spans="3:18" x14ac:dyDescent="0.35">
      <c r="C19" s="223"/>
      <c r="D19" s="223"/>
      <c r="E19" s="10"/>
      <c r="F19" s="10"/>
      <c r="G19" s="10"/>
      <c r="H19" s="10"/>
      <c r="I19" s="10"/>
      <c r="J19" s="10"/>
      <c r="K19" s="10"/>
      <c r="L19" s="10"/>
      <c r="M19" s="10"/>
      <c r="N19" s="10"/>
      <c r="O19" s="10"/>
      <c r="P19" s="10"/>
      <c r="Q19" s="10"/>
      <c r="R19" s="7"/>
    </row>
    <row r="20" spans="3:18" ht="16" customHeight="1" x14ac:dyDescent="0.35">
      <c r="C20" s="415" t="s">
        <v>242</v>
      </c>
      <c r="D20" s="415"/>
      <c r="E20" s="415"/>
      <c r="F20" s="415"/>
      <c r="G20" s="415"/>
      <c r="H20" s="415"/>
      <c r="I20" s="415"/>
      <c r="J20" s="415"/>
      <c r="K20" s="10"/>
      <c r="L20" s="10"/>
      <c r="M20" s="10"/>
      <c r="N20" s="10"/>
      <c r="O20" s="10"/>
      <c r="P20" s="10"/>
      <c r="Q20" s="10"/>
      <c r="R20" s="7"/>
    </row>
    <row r="21" spans="3:18" ht="16" customHeight="1" x14ac:dyDescent="0.35">
      <c r="C21" s="415"/>
      <c r="D21" s="415"/>
      <c r="E21" s="415"/>
      <c r="F21" s="415"/>
      <c r="G21" s="415"/>
      <c r="H21" s="415"/>
      <c r="I21" s="415"/>
      <c r="J21" s="415"/>
      <c r="K21" s="10"/>
      <c r="L21" s="10"/>
      <c r="M21" s="10"/>
      <c r="N21" s="10"/>
      <c r="O21" s="10"/>
      <c r="P21" s="10"/>
      <c r="Q21" s="10"/>
      <c r="R21" s="7"/>
    </row>
    <row r="22" spans="3:18" x14ac:dyDescent="0.35">
      <c r="C22" s="6"/>
      <c r="D22" s="6"/>
      <c r="E22" s="6"/>
      <c r="F22" s="6"/>
      <c r="G22" s="6"/>
      <c r="H22" s="6"/>
      <c r="I22" s="6"/>
      <c r="J22" s="6"/>
      <c r="K22" s="6"/>
      <c r="L22" s="6"/>
      <c r="M22" s="6"/>
      <c r="N22" s="6"/>
      <c r="O22" s="6"/>
      <c r="P22" s="6"/>
      <c r="Q22" s="6"/>
    </row>
    <row r="23" spans="3:18" x14ac:dyDescent="0.35">
      <c r="C23" s="416" t="s">
        <v>243</v>
      </c>
      <c r="D23" s="416"/>
      <c r="E23" s="416"/>
      <c r="F23" s="416"/>
      <c r="G23" s="416"/>
      <c r="H23" s="416"/>
      <c r="I23" s="416"/>
      <c r="J23" s="416"/>
      <c r="K23" s="416"/>
      <c r="L23" s="416"/>
      <c r="M23" s="416"/>
      <c r="N23" s="416"/>
      <c r="O23" s="416"/>
      <c r="P23" s="416"/>
      <c r="Q23" s="416"/>
      <c r="R23" s="416"/>
    </row>
    <row r="24" spans="3:18" ht="18" customHeight="1" x14ac:dyDescent="0.35">
      <c r="C24" s="416"/>
      <c r="D24" s="416"/>
      <c r="E24" s="416"/>
      <c r="F24" s="416"/>
      <c r="G24" s="416"/>
      <c r="H24" s="416"/>
      <c r="I24" s="416"/>
      <c r="J24" s="416"/>
      <c r="K24" s="416"/>
      <c r="L24" s="416"/>
      <c r="M24" s="416"/>
      <c r="N24" s="416"/>
      <c r="O24" s="416"/>
      <c r="P24" s="416"/>
      <c r="Q24" s="416"/>
      <c r="R24" s="416"/>
    </row>
    <row r="25" spans="3:18" ht="16.5" x14ac:dyDescent="0.35">
      <c r="C25" s="14"/>
      <c r="D25" s="14"/>
      <c r="E25" s="14"/>
      <c r="F25" s="14"/>
      <c r="G25" s="14"/>
      <c r="H25" s="14"/>
      <c r="I25" s="14"/>
      <c r="J25" s="14"/>
      <c r="K25" s="14"/>
      <c r="L25" s="14"/>
      <c r="M25" s="14"/>
      <c r="N25" s="14"/>
      <c r="O25" s="14"/>
      <c r="P25" s="14"/>
      <c r="Q25" s="14"/>
      <c r="R25" s="15"/>
    </row>
    <row r="26" spans="3:18" x14ac:dyDescent="0.35">
      <c r="C26" s="414" t="s">
        <v>244</v>
      </c>
      <c r="D26" s="414"/>
      <c r="E26" s="414"/>
      <c r="F26" s="414"/>
      <c r="G26" s="414"/>
      <c r="H26" s="414"/>
      <c r="I26" s="414"/>
      <c r="J26" s="414"/>
      <c r="K26" s="414"/>
      <c r="L26" s="414"/>
      <c r="M26" s="414"/>
      <c r="N26" s="414"/>
      <c r="O26" s="414"/>
      <c r="P26" s="414"/>
      <c r="Q26" s="414"/>
      <c r="R26" s="414"/>
    </row>
    <row r="27" spans="3:18" ht="20.25" customHeight="1" x14ac:dyDescent="0.35">
      <c r="C27" s="414"/>
      <c r="D27" s="414"/>
      <c r="E27" s="414"/>
      <c r="F27" s="414"/>
      <c r="G27" s="414"/>
      <c r="H27" s="414"/>
      <c r="I27" s="414"/>
      <c r="J27" s="414"/>
      <c r="K27" s="414"/>
      <c r="L27" s="414"/>
      <c r="M27" s="414"/>
      <c r="N27" s="414"/>
      <c r="O27" s="414"/>
      <c r="P27" s="414"/>
      <c r="Q27" s="414"/>
      <c r="R27" s="414"/>
    </row>
    <row r="28" spans="3:18" ht="16.5" x14ac:dyDescent="0.35">
      <c r="C28" s="14"/>
      <c r="D28" s="14"/>
      <c r="E28" s="14"/>
      <c r="F28" s="14"/>
      <c r="G28" s="14"/>
      <c r="H28" s="14"/>
      <c r="I28" s="14"/>
      <c r="J28" s="14"/>
      <c r="K28" s="14"/>
      <c r="L28" s="14"/>
      <c r="M28" s="14"/>
      <c r="N28" s="14"/>
      <c r="O28" s="14"/>
      <c r="P28" s="14"/>
      <c r="Q28" s="14"/>
      <c r="R28" s="15"/>
    </row>
    <row r="29" spans="3:18" x14ac:dyDescent="0.35">
      <c r="C29" s="223" t="s">
        <v>245</v>
      </c>
      <c r="D29" s="223"/>
      <c r="E29" s="10"/>
      <c r="F29" s="10"/>
      <c r="G29" s="10"/>
      <c r="H29" s="10"/>
      <c r="I29" s="10"/>
      <c r="J29" s="10"/>
      <c r="K29" s="10"/>
      <c r="L29" s="10"/>
      <c r="M29" s="10"/>
      <c r="N29" s="10"/>
      <c r="O29" s="10"/>
      <c r="P29" s="10"/>
      <c r="Q29" s="10"/>
      <c r="R29" s="7"/>
    </row>
    <row r="30" spans="3:18" x14ac:dyDescent="0.35">
      <c r="C30" s="223"/>
      <c r="D30" s="223"/>
      <c r="E30" s="10"/>
      <c r="F30" s="10"/>
      <c r="G30" s="10"/>
      <c r="H30" s="10"/>
      <c r="I30" s="10"/>
      <c r="J30" s="10"/>
      <c r="K30" s="10"/>
      <c r="L30" s="10"/>
      <c r="M30" s="10"/>
      <c r="N30" s="10"/>
      <c r="O30" s="10"/>
      <c r="P30" s="10"/>
      <c r="Q30" s="10"/>
      <c r="R30" s="7"/>
    </row>
    <row r="31" spans="3:18" x14ac:dyDescent="0.35">
      <c r="C31" s="225" t="s">
        <v>246</v>
      </c>
      <c r="D31" s="225"/>
      <c r="E31" s="225"/>
      <c r="F31" s="225"/>
      <c r="G31" s="225"/>
      <c r="H31" s="225"/>
      <c r="I31" s="225"/>
      <c r="J31" s="225"/>
      <c r="K31" s="10"/>
      <c r="L31" s="10"/>
      <c r="M31" s="10"/>
      <c r="N31" s="10"/>
      <c r="O31" s="10"/>
      <c r="P31" s="10"/>
      <c r="Q31" s="10"/>
      <c r="R31" s="7"/>
    </row>
    <row r="32" spans="3:18" x14ac:dyDescent="0.35">
      <c r="C32" s="225"/>
      <c r="D32" s="225"/>
      <c r="E32" s="225"/>
      <c r="F32" s="225"/>
      <c r="G32" s="225"/>
      <c r="H32" s="225"/>
      <c r="I32" s="225"/>
      <c r="J32" s="225"/>
      <c r="K32" s="10"/>
      <c r="L32" s="10"/>
      <c r="M32" s="10"/>
      <c r="N32" s="10"/>
      <c r="O32" s="10"/>
      <c r="P32" s="10"/>
      <c r="Q32" s="10"/>
      <c r="R32" s="7"/>
    </row>
    <row r="33" spans="3:18" x14ac:dyDescent="0.35">
      <c r="C33" s="6"/>
      <c r="D33" s="6"/>
      <c r="E33" s="6"/>
      <c r="F33" s="6"/>
      <c r="G33" s="6"/>
      <c r="H33" s="6"/>
      <c r="I33" s="6"/>
      <c r="J33" s="6"/>
      <c r="K33" s="6"/>
      <c r="L33" s="6"/>
      <c r="M33" s="6"/>
      <c r="N33" s="6"/>
      <c r="O33" s="6"/>
      <c r="P33" s="6"/>
      <c r="Q33" s="6"/>
    </row>
    <row r="34" spans="3:18" ht="16" customHeight="1" x14ac:dyDescent="0.35">
      <c r="C34" s="221" t="s">
        <v>247</v>
      </c>
      <c r="D34" s="221"/>
      <c r="E34" s="221"/>
      <c r="F34" s="221"/>
      <c r="G34" s="221"/>
      <c r="H34" s="221"/>
      <c r="I34" s="221"/>
      <c r="J34" s="221"/>
      <c r="K34" s="221"/>
      <c r="L34" s="221"/>
      <c r="M34" s="221"/>
      <c r="N34" s="221"/>
      <c r="O34" s="221"/>
      <c r="P34" s="221"/>
      <c r="Q34" s="221"/>
      <c r="R34" s="221"/>
    </row>
    <row r="35" spans="3:18" ht="16" customHeight="1" x14ac:dyDescent="0.35">
      <c r="C35" s="221"/>
      <c r="D35" s="221"/>
      <c r="E35" s="221"/>
      <c r="F35" s="221"/>
      <c r="G35" s="221"/>
      <c r="H35" s="221"/>
      <c r="I35" s="221"/>
      <c r="J35" s="221"/>
      <c r="K35" s="221"/>
      <c r="L35" s="221"/>
      <c r="M35" s="221"/>
      <c r="N35" s="221"/>
      <c r="O35" s="221"/>
      <c r="P35" s="221"/>
      <c r="Q35" s="221"/>
      <c r="R35" s="221"/>
    </row>
    <row r="36" spans="3:18" ht="16" customHeight="1" x14ac:dyDescent="0.35">
      <c r="C36" s="221"/>
      <c r="D36" s="221"/>
      <c r="E36" s="221"/>
      <c r="F36" s="221"/>
      <c r="G36" s="221"/>
      <c r="H36" s="221"/>
      <c r="I36" s="221"/>
      <c r="J36" s="221"/>
      <c r="K36" s="221"/>
      <c r="L36" s="221"/>
      <c r="M36" s="221"/>
      <c r="N36" s="221"/>
      <c r="O36" s="221"/>
      <c r="P36" s="221"/>
      <c r="Q36" s="221"/>
      <c r="R36" s="221"/>
    </row>
    <row r="37" spans="3:18" ht="16" customHeight="1" x14ac:dyDescent="0.35">
      <c r="C37" s="221"/>
      <c r="D37" s="221"/>
      <c r="E37" s="221"/>
      <c r="F37" s="221"/>
      <c r="G37" s="221"/>
      <c r="H37" s="221"/>
      <c r="I37" s="221"/>
      <c r="J37" s="221"/>
      <c r="K37" s="221"/>
      <c r="L37" s="221"/>
      <c r="M37" s="221"/>
      <c r="N37" s="221"/>
      <c r="O37" s="221"/>
      <c r="P37" s="221"/>
      <c r="Q37" s="221"/>
      <c r="R37" s="221"/>
    </row>
    <row r="38" spans="3:18" ht="16" customHeight="1" x14ac:dyDescent="0.35">
      <c r="C38" s="221"/>
      <c r="D38" s="221"/>
      <c r="E38" s="221"/>
      <c r="F38" s="221"/>
      <c r="G38" s="221"/>
      <c r="H38" s="221"/>
      <c r="I38" s="221"/>
      <c r="J38" s="221"/>
      <c r="K38" s="221"/>
      <c r="L38" s="221"/>
      <c r="M38" s="221"/>
      <c r="N38" s="221"/>
      <c r="O38" s="221"/>
      <c r="P38" s="221"/>
      <c r="Q38" s="221"/>
      <c r="R38" s="221"/>
    </row>
    <row r="39" spans="3:18" ht="16" customHeight="1" x14ac:dyDescent="0.35">
      <c r="C39" s="221"/>
      <c r="D39" s="221"/>
      <c r="E39" s="221"/>
      <c r="F39" s="221"/>
      <c r="G39" s="221"/>
      <c r="H39" s="221"/>
      <c r="I39" s="221"/>
      <c r="J39" s="221"/>
      <c r="K39" s="221"/>
      <c r="L39" s="221"/>
      <c r="M39" s="221"/>
      <c r="N39" s="221"/>
      <c r="O39" s="221"/>
      <c r="P39" s="221"/>
      <c r="Q39" s="221"/>
      <c r="R39" s="221"/>
    </row>
    <row r="40" spans="3:18" ht="16" customHeight="1" x14ac:dyDescent="0.35">
      <c r="C40" s="221"/>
      <c r="D40" s="221"/>
      <c r="E40" s="221"/>
      <c r="F40" s="221"/>
      <c r="G40" s="221"/>
      <c r="H40" s="221"/>
      <c r="I40" s="221"/>
      <c r="J40" s="221"/>
      <c r="K40" s="221"/>
      <c r="L40" s="221"/>
      <c r="M40" s="221"/>
      <c r="N40" s="221"/>
      <c r="O40" s="221"/>
      <c r="P40" s="221"/>
      <c r="Q40" s="221"/>
      <c r="R40" s="221"/>
    </row>
    <row r="41" spans="3:18" ht="16" customHeight="1" x14ac:dyDescent="0.35">
      <c r="C41" s="221"/>
      <c r="D41" s="221"/>
      <c r="E41" s="221"/>
      <c r="F41" s="221"/>
      <c r="G41" s="221"/>
      <c r="H41" s="221"/>
      <c r="I41" s="221"/>
      <c r="J41" s="221"/>
      <c r="K41" s="221"/>
      <c r="L41" s="221"/>
      <c r="M41" s="221"/>
      <c r="N41" s="221"/>
      <c r="O41" s="221"/>
      <c r="P41" s="221"/>
      <c r="Q41" s="221"/>
      <c r="R41" s="221"/>
    </row>
    <row r="42" spans="3:18" ht="16" customHeight="1" x14ac:dyDescent="0.35">
      <c r="C42" s="221"/>
      <c r="D42" s="221"/>
      <c r="E42" s="221"/>
      <c r="F42" s="221"/>
      <c r="G42" s="221"/>
      <c r="H42" s="221"/>
      <c r="I42" s="221"/>
      <c r="J42" s="221"/>
      <c r="K42" s="221"/>
      <c r="L42" s="221"/>
      <c r="M42" s="221"/>
      <c r="N42" s="221"/>
      <c r="O42" s="221"/>
      <c r="P42" s="221"/>
      <c r="Q42" s="221"/>
      <c r="R42" s="221"/>
    </row>
    <row r="43" spans="3:18" ht="16" customHeight="1" x14ac:dyDescent="0.35">
      <c r="C43" s="221"/>
      <c r="D43" s="221"/>
      <c r="E43" s="221"/>
      <c r="F43" s="221"/>
      <c r="G43" s="221"/>
      <c r="H43" s="221"/>
      <c r="I43" s="221"/>
      <c r="J43" s="221"/>
      <c r="K43" s="221"/>
      <c r="L43" s="221"/>
      <c r="M43" s="221"/>
      <c r="N43" s="221"/>
      <c r="O43" s="221"/>
      <c r="P43" s="221"/>
      <c r="Q43" s="221"/>
      <c r="R43" s="221"/>
    </row>
    <row r="44" spans="3:18" ht="16" customHeight="1" x14ac:dyDescent="0.35">
      <c r="C44" s="221"/>
      <c r="D44" s="221"/>
      <c r="E44" s="221"/>
      <c r="F44" s="221"/>
      <c r="G44" s="221"/>
      <c r="H44" s="221"/>
      <c r="I44" s="221"/>
      <c r="J44" s="221"/>
      <c r="K44" s="221"/>
      <c r="L44" s="221"/>
      <c r="M44" s="221"/>
      <c r="N44" s="221"/>
      <c r="O44" s="221"/>
      <c r="P44" s="221"/>
      <c r="Q44" s="221"/>
      <c r="R44" s="221"/>
    </row>
    <row r="45" spans="3:18" ht="16" customHeight="1" x14ac:dyDescent="0.35">
      <c r="C45" s="221"/>
      <c r="D45" s="221"/>
      <c r="E45" s="221"/>
      <c r="F45" s="221"/>
      <c r="G45" s="221"/>
      <c r="H45" s="221"/>
      <c r="I45" s="221"/>
      <c r="J45" s="221"/>
      <c r="K45" s="221"/>
      <c r="L45" s="221"/>
      <c r="M45" s="221"/>
      <c r="N45" s="221"/>
      <c r="O45" s="221"/>
      <c r="P45" s="221"/>
      <c r="Q45" s="221"/>
      <c r="R45" s="221"/>
    </row>
    <row r="46" spans="3:18" ht="16" customHeight="1" x14ac:dyDescent="0.35">
      <c r="C46" s="221"/>
      <c r="D46" s="221"/>
      <c r="E46" s="221"/>
      <c r="F46" s="221"/>
      <c r="G46" s="221"/>
      <c r="H46" s="221"/>
      <c r="I46" s="221"/>
      <c r="J46" s="221"/>
      <c r="K46" s="221"/>
      <c r="L46" s="221"/>
      <c r="M46" s="221"/>
      <c r="N46" s="221"/>
      <c r="O46" s="221"/>
      <c r="P46" s="221"/>
      <c r="Q46" s="221"/>
      <c r="R46" s="221"/>
    </row>
    <row r="47" spans="3:18" ht="16" customHeight="1" x14ac:dyDescent="0.35">
      <c r="C47" s="221"/>
      <c r="D47" s="221"/>
      <c r="E47" s="221"/>
      <c r="F47" s="221"/>
      <c r="G47" s="221"/>
      <c r="H47" s="221"/>
      <c r="I47" s="221"/>
      <c r="J47" s="221"/>
      <c r="K47" s="221"/>
      <c r="L47" s="221"/>
      <c r="M47" s="221"/>
      <c r="N47" s="221"/>
      <c r="O47" s="221"/>
      <c r="P47" s="221"/>
      <c r="Q47" s="221"/>
      <c r="R47" s="221"/>
    </row>
    <row r="48" spans="3:18" ht="16" customHeight="1" x14ac:dyDescent="0.35">
      <c r="C48" s="221"/>
      <c r="D48" s="221"/>
      <c r="E48" s="221"/>
      <c r="F48" s="221"/>
      <c r="G48" s="221"/>
      <c r="H48" s="221"/>
      <c r="I48" s="221"/>
      <c r="J48" s="221"/>
      <c r="K48" s="221"/>
      <c r="L48" s="221"/>
      <c r="M48" s="221"/>
      <c r="N48" s="221"/>
      <c r="O48" s="221"/>
      <c r="P48" s="221"/>
      <c r="Q48" s="221"/>
      <c r="R48" s="221"/>
    </row>
    <row r="49" spans="3:18" ht="16" customHeight="1" x14ac:dyDescent="0.35">
      <c r="C49" s="221"/>
      <c r="D49" s="221"/>
      <c r="E49" s="221"/>
      <c r="F49" s="221"/>
      <c r="G49" s="221"/>
      <c r="H49" s="221"/>
      <c r="I49" s="221"/>
      <c r="J49" s="221"/>
      <c r="K49" s="221"/>
      <c r="L49" s="221"/>
      <c r="M49" s="221"/>
      <c r="N49" s="221"/>
      <c r="O49" s="221"/>
      <c r="P49" s="221"/>
      <c r="Q49" s="221"/>
      <c r="R49" s="221"/>
    </row>
    <row r="50" spans="3:18" ht="16" customHeight="1" x14ac:dyDescent="0.35">
      <c r="C50" s="221"/>
      <c r="D50" s="221"/>
      <c r="E50" s="221"/>
      <c r="F50" s="221"/>
      <c r="G50" s="221"/>
      <c r="H50" s="221"/>
      <c r="I50" s="221"/>
      <c r="J50" s="221"/>
      <c r="K50" s="221"/>
      <c r="L50" s="221"/>
      <c r="M50" s="221"/>
      <c r="N50" s="221"/>
      <c r="O50" s="221"/>
      <c r="P50" s="221"/>
      <c r="Q50" s="221"/>
      <c r="R50" s="221"/>
    </row>
    <row r="51" spans="3:18" x14ac:dyDescent="0.35">
      <c r="C51" s="221"/>
      <c r="D51" s="221"/>
      <c r="E51" s="221"/>
      <c r="F51" s="221"/>
      <c r="G51" s="221"/>
      <c r="H51" s="221"/>
      <c r="I51" s="221"/>
      <c r="J51" s="221"/>
      <c r="K51" s="221"/>
      <c r="L51" s="221"/>
      <c r="M51" s="221"/>
      <c r="N51" s="221"/>
      <c r="O51" s="221"/>
      <c r="P51" s="221"/>
      <c r="Q51" s="221"/>
      <c r="R51" s="221"/>
    </row>
    <row r="52" spans="3:18" x14ac:dyDescent="0.35">
      <c r="C52" s="221"/>
      <c r="D52" s="221"/>
      <c r="E52" s="221"/>
      <c r="F52" s="221"/>
      <c r="G52" s="221"/>
      <c r="H52" s="221"/>
      <c r="I52" s="221"/>
      <c r="J52" s="221"/>
      <c r="K52" s="221"/>
      <c r="L52" s="221"/>
      <c r="M52" s="221"/>
      <c r="N52" s="221"/>
      <c r="O52" s="221"/>
      <c r="P52" s="221"/>
      <c r="Q52" s="221"/>
      <c r="R52" s="221"/>
    </row>
    <row r="53" spans="3:18" x14ac:dyDescent="0.35">
      <c r="C53" s="221"/>
      <c r="D53" s="221"/>
      <c r="E53" s="221"/>
      <c r="F53" s="221"/>
      <c r="G53" s="221"/>
      <c r="H53" s="221"/>
      <c r="I53" s="221"/>
      <c r="J53" s="221"/>
      <c r="K53" s="221"/>
      <c r="L53" s="221"/>
      <c r="M53" s="221"/>
      <c r="N53" s="221"/>
      <c r="O53" s="221"/>
      <c r="P53" s="221"/>
      <c r="Q53" s="221"/>
      <c r="R53" s="221"/>
    </row>
    <row r="54" spans="3:18" x14ac:dyDescent="0.35">
      <c r="C54" s="221"/>
      <c r="D54" s="221"/>
      <c r="E54" s="221"/>
      <c r="F54" s="221"/>
      <c r="G54" s="221"/>
      <c r="H54" s="221"/>
      <c r="I54" s="221"/>
      <c r="J54" s="221"/>
      <c r="K54" s="221"/>
      <c r="L54" s="221"/>
      <c r="M54" s="221"/>
      <c r="N54" s="221"/>
      <c r="O54" s="221"/>
      <c r="P54" s="221"/>
      <c r="Q54" s="221"/>
      <c r="R54" s="221"/>
    </row>
    <row r="55" spans="3:18" x14ac:dyDescent="0.35">
      <c r="C55" s="221"/>
      <c r="D55" s="221"/>
      <c r="E55" s="221"/>
      <c r="F55" s="221"/>
      <c r="G55" s="221"/>
      <c r="H55" s="221"/>
      <c r="I55" s="221"/>
      <c r="J55" s="221"/>
      <c r="K55" s="221"/>
      <c r="L55" s="221"/>
      <c r="M55" s="221"/>
      <c r="N55" s="221"/>
      <c r="O55" s="221"/>
      <c r="P55" s="221"/>
      <c r="Q55" s="221"/>
      <c r="R55" s="221"/>
    </row>
    <row r="56" spans="3:18" x14ac:dyDescent="0.35">
      <c r="C56" s="221"/>
      <c r="D56" s="221"/>
      <c r="E56" s="221"/>
      <c r="F56" s="221"/>
      <c r="G56" s="221"/>
      <c r="H56" s="221"/>
      <c r="I56" s="221"/>
      <c r="J56" s="221"/>
      <c r="K56" s="221"/>
      <c r="L56" s="221"/>
      <c r="M56" s="221"/>
      <c r="N56" s="221"/>
      <c r="O56" s="221"/>
      <c r="P56" s="221"/>
      <c r="Q56" s="221"/>
      <c r="R56" s="221"/>
    </row>
    <row r="57" spans="3:18" x14ac:dyDescent="0.35">
      <c r="C57" s="221"/>
      <c r="D57" s="221"/>
      <c r="E57" s="221"/>
      <c r="F57" s="221"/>
      <c r="G57" s="221"/>
      <c r="H57" s="221"/>
      <c r="I57" s="221"/>
      <c r="J57" s="221"/>
      <c r="K57" s="221"/>
      <c r="L57" s="221"/>
      <c r="M57" s="221"/>
      <c r="N57" s="221"/>
      <c r="O57" s="221"/>
      <c r="P57" s="221"/>
      <c r="Q57" s="221"/>
      <c r="R57" s="221"/>
    </row>
    <row r="58" spans="3:18" x14ac:dyDescent="0.35">
      <c r="C58" s="221"/>
      <c r="D58" s="221"/>
      <c r="E58" s="221"/>
      <c r="F58" s="221"/>
      <c r="G58" s="221"/>
      <c r="H58" s="221"/>
      <c r="I58" s="221"/>
      <c r="J58" s="221"/>
      <c r="K58" s="221"/>
      <c r="L58" s="221"/>
      <c r="M58" s="221"/>
      <c r="N58" s="221"/>
      <c r="O58" s="221"/>
      <c r="P58" s="221"/>
      <c r="Q58" s="221"/>
      <c r="R58" s="221"/>
    </row>
    <row r="59" spans="3:18" x14ac:dyDescent="0.35">
      <c r="C59" s="221"/>
      <c r="D59" s="221"/>
      <c r="E59" s="221"/>
      <c r="F59" s="221"/>
      <c r="G59" s="221"/>
      <c r="H59" s="221"/>
      <c r="I59" s="221"/>
      <c r="J59" s="221"/>
      <c r="K59" s="221"/>
      <c r="L59" s="221"/>
      <c r="M59" s="221"/>
      <c r="N59" s="221"/>
      <c r="O59" s="221"/>
      <c r="P59" s="221"/>
      <c r="Q59" s="221"/>
      <c r="R59" s="221"/>
    </row>
    <row r="60" spans="3:18" x14ac:dyDescent="0.35">
      <c r="C60" s="221"/>
      <c r="D60" s="221"/>
      <c r="E60" s="221"/>
      <c r="F60" s="221"/>
      <c r="G60" s="221"/>
      <c r="H60" s="221"/>
      <c r="I60" s="221"/>
      <c r="J60" s="221"/>
      <c r="K60" s="221"/>
      <c r="L60" s="221"/>
      <c r="M60" s="221"/>
      <c r="N60" s="221"/>
      <c r="O60" s="221"/>
      <c r="P60" s="221"/>
      <c r="Q60" s="221"/>
      <c r="R60" s="221"/>
    </row>
    <row r="61" spans="3:18" x14ac:dyDescent="0.35">
      <c r="C61" s="221"/>
      <c r="D61" s="221"/>
      <c r="E61" s="221"/>
      <c r="F61" s="221"/>
      <c r="G61" s="221"/>
      <c r="H61" s="221"/>
      <c r="I61" s="221"/>
      <c r="J61" s="221"/>
      <c r="K61" s="221"/>
      <c r="L61" s="221"/>
      <c r="M61" s="221"/>
      <c r="N61" s="221"/>
      <c r="O61" s="221"/>
      <c r="P61" s="221"/>
      <c r="Q61" s="221"/>
      <c r="R61" s="221"/>
    </row>
    <row r="62" spans="3:18" x14ac:dyDescent="0.35">
      <c r="C62" s="221"/>
      <c r="D62" s="221"/>
      <c r="E62" s="221"/>
      <c r="F62" s="221"/>
      <c r="G62" s="221"/>
      <c r="H62" s="221"/>
      <c r="I62" s="221"/>
      <c r="J62" s="221"/>
      <c r="K62" s="221"/>
      <c r="L62" s="221"/>
      <c r="M62" s="221"/>
      <c r="N62" s="221"/>
      <c r="O62" s="221"/>
      <c r="P62" s="221"/>
      <c r="Q62" s="221"/>
      <c r="R62" s="221"/>
    </row>
    <row r="63" spans="3:18" x14ac:dyDescent="0.35">
      <c r="C63" s="221"/>
      <c r="D63" s="221"/>
      <c r="E63" s="221"/>
      <c r="F63" s="221"/>
      <c r="G63" s="221"/>
      <c r="H63" s="221"/>
      <c r="I63" s="221"/>
      <c r="J63" s="221"/>
      <c r="K63" s="221"/>
      <c r="L63" s="221"/>
      <c r="M63" s="221"/>
      <c r="N63" s="221"/>
      <c r="O63" s="221"/>
      <c r="P63" s="221"/>
      <c r="Q63" s="221"/>
      <c r="R63" s="221"/>
    </row>
    <row r="64" spans="3:18" x14ac:dyDescent="0.35">
      <c r="C64" s="221"/>
      <c r="D64" s="221"/>
      <c r="E64" s="221"/>
      <c r="F64" s="221"/>
      <c r="G64" s="221"/>
      <c r="H64" s="221"/>
      <c r="I64" s="221"/>
      <c r="J64" s="221"/>
      <c r="K64" s="221"/>
      <c r="L64" s="221"/>
      <c r="M64" s="221"/>
      <c r="N64" s="221"/>
      <c r="O64" s="221"/>
      <c r="P64" s="221"/>
      <c r="Q64" s="221"/>
      <c r="R64" s="221"/>
    </row>
    <row r="65" spans="3:18" x14ac:dyDescent="0.35">
      <c r="C65" s="221"/>
      <c r="D65" s="221"/>
      <c r="E65" s="221"/>
      <c r="F65" s="221"/>
      <c r="G65" s="221"/>
      <c r="H65" s="221"/>
      <c r="I65" s="221"/>
      <c r="J65" s="221"/>
      <c r="K65" s="221"/>
      <c r="L65" s="221"/>
      <c r="M65" s="221"/>
      <c r="N65" s="221"/>
      <c r="O65" s="221"/>
      <c r="P65" s="221"/>
      <c r="Q65" s="221"/>
      <c r="R65" s="221"/>
    </row>
    <row r="66" spans="3:18" x14ac:dyDescent="0.35">
      <c r="C66" s="221"/>
      <c r="D66" s="221"/>
      <c r="E66" s="221"/>
      <c r="F66" s="221"/>
      <c r="G66" s="221"/>
      <c r="H66" s="221"/>
      <c r="I66" s="221"/>
      <c r="J66" s="221"/>
      <c r="K66" s="221"/>
      <c r="L66" s="221"/>
      <c r="M66" s="221"/>
      <c r="N66" s="221"/>
      <c r="O66" s="221"/>
      <c r="P66" s="221"/>
      <c r="Q66" s="221"/>
      <c r="R66" s="221"/>
    </row>
    <row r="67" spans="3:18" x14ac:dyDescent="0.35">
      <c r="C67" s="221"/>
      <c r="D67" s="221"/>
      <c r="E67" s="221"/>
      <c r="F67" s="221"/>
      <c r="G67" s="221"/>
      <c r="H67" s="221"/>
      <c r="I67" s="221"/>
      <c r="J67" s="221"/>
      <c r="K67" s="221"/>
      <c r="L67" s="221"/>
      <c r="M67" s="221"/>
      <c r="N67" s="221"/>
      <c r="O67" s="221"/>
      <c r="P67" s="221"/>
      <c r="Q67" s="221"/>
      <c r="R67" s="221"/>
    </row>
    <row r="68" spans="3:18" x14ac:dyDescent="0.35">
      <c r="C68" s="221"/>
      <c r="D68" s="221"/>
      <c r="E68" s="221"/>
      <c r="F68" s="221"/>
      <c r="G68" s="221"/>
      <c r="H68" s="221"/>
      <c r="I68" s="221"/>
      <c r="J68" s="221"/>
      <c r="K68" s="221"/>
      <c r="L68" s="221"/>
      <c r="M68" s="221"/>
      <c r="N68" s="221"/>
      <c r="O68" s="221"/>
      <c r="P68" s="221"/>
      <c r="Q68" s="221"/>
      <c r="R68" s="221"/>
    </row>
    <row r="69" spans="3:18" x14ac:dyDescent="0.35">
      <c r="C69" s="221"/>
      <c r="D69" s="221"/>
      <c r="E69" s="221"/>
      <c r="F69" s="221"/>
      <c r="G69" s="221"/>
      <c r="H69" s="221"/>
      <c r="I69" s="221"/>
      <c r="J69" s="221"/>
      <c r="K69" s="221"/>
      <c r="L69" s="221"/>
      <c r="M69" s="221"/>
      <c r="N69" s="221"/>
      <c r="O69" s="221"/>
      <c r="P69" s="221"/>
      <c r="Q69" s="221"/>
      <c r="R69" s="221"/>
    </row>
    <row r="70" spans="3:18" x14ac:dyDescent="0.35">
      <c r="C70" s="221"/>
      <c r="D70" s="221"/>
      <c r="E70" s="221"/>
      <c r="F70" s="221"/>
      <c r="G70" s="221"/>
      <c r="H70" s="221"/>
      <c r="I70" s="221"/>
      <c r="J70" s="221"/>
      <c r="K70" s="221"/>
      <c r="L70" s="221"/>
      <c r="M70" s="221"/>
      <c r="N70" s="221"/>
      <c r="O70" s="221"/>
      <c r="P70" s="221"/>
      <c r="Q70" s="221"/>
      <c r="R70" s="221"/>
    </row>
    <row r="71" spans="3:18" x14ac:dyDescent="0.35">
      <c r="C71" s="221"/>
      <c r="D71" s="221"/>
      <c r="E71" s="221"/>
      <c r="F71" s="221"/>
      <c r="G71" s="221"/>
      <c r="H71" s="221"/>
      <c r="I71" s="221"/>
      <c r="J71" s="221"/>
      <c r="K71" s="221"/>
      <c r="L71" s="221"/>
      <c r="M71" s="221"/>
      <c r="N71" s="221"/>
      <c r="O71" s="221"/>
      <c r="P71" s="221"/>
      <c r="Q71" s="221"/>
      <c r="R71" s="221"/>
    </row>
    <row r="72" spans="3:18" x14ac:dyDescent="0.35">
      <c r="C72" s="221"/>
      <c r="D72" s="221"/>
      <c r="E72" s="221"/>
      <c r="F72" s="221"/>
      <c r="G72" s="221"/>
      <c r="H72" s="221"/>
      <c r="I72" s="221"/>
      <c r="J72" s="221"/>
      <c r="K72" s="221"/>
      <c r="L72" s="221"/>
      <c r="M72" s="221"/>
      <c r="N72" s="221"/>
      <c r="O72" s="221"/>
      <c r="P72" s="221"/>
      <c r="Q72" s="221"/>
      <c r="R72" s="221"/>
    </row>
    <row r="73" spans="3:18" ht="39" customHeight="1" x14ac:dyDescent="0.35">
      <c r="C73" s="221"/>
      <c r="D73" s="221"/>
      <c r="E73" s="221"/>
      <c r="F73" s="221"/>
      <c r="G73" s="221"/>
      <c r="H73" s="221"/>
      <c r="I73" s="221"/>
      <c r="J73" s="221"/>
      <c r="K73" s="221"/>
      <c r="L73" s="221"/>
      <c r="M73" s="221"/>
      <c r="N73" s="221"/>
      <c r="O73" s="221"/>
      <c r="P73" s="221"/>
      <c r="Q73" s="221"/>
      <c r="R73" s="221"/>
    </row>
  </sheetData>
  <sheetProtection algorithmName="SHA-512" hashValue="j1T1SXHOqAHF8RHwNzT92GR5MsnDXIdUyTkif+Ukr3+VzbhUNfYr8ne4vglzrYus0gDAsPlmZybonbTebVin1Q==" saltValue="oKWpTHQ8VEGnkBb4R+sgKg==" spinCount="100000" sheet="1" objects="1" scenarios="1" selectLockedCells="1" selectUnlockedCells="1"/>
  <customSheetViews>
    <customSheetView guid="{8D88DD34-EDCF-2545-92E6-3B4294438499}" scale="90" showGridLines="0" topLeftCell="B76">
      <selection activeCell="S64" sqref="S64"/>
      <pageMargins left="0" right="0" top="0" bottom="0" header="0" footer="0"/>
    </customSheetView>
  </customSheetViews>
  <mergeCells count="12">
    <mergeCell ref="C29:D30"/>
    <mergeCell ref="C31:J32"/>
    <mergeCell ref="C34:R73"/>
    <mergeCell ref="C16:R16"/>
    <mergeCell ref="C18:D19"/>
    <mergeCell ref="C20:J21"/>
    <mergeCell ref="C23:R24"/>
    <mergeCell ref="C7:D8"/>
    <mergeCell ref="C9:F10"/>
    <mergeCell ref="C13:R14"/>
    <mergeCell ref="C15:R15"/>
    <mergeCell ref="C26:R27"/>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300B6C-8B89-3144-8162-237A61EF47D0}">
  <sheetPr codeName="Planilha5"/>
  <dimension ref="A1:AF2815"/>
  <sheetViews>
    <sheetView showGridLines="0" showRowColHeaders="0" zoomScaleNormal="100" workbookViewId="0">
      <selection activeCell="C12" sqref="C12:H13"/>
    </sheetView>
  </sheetViews>
  <sheetFormatPr defaultColWidth="10.83203125" defaultRowHeight="15.5" x14ac:dyDescent="0.35"/>
  <cols>
    <col min="1" max="2" width="10.83203125" style="8"/>
    <col min="3" max="3" width="63.58203125" style="9" customWidth="1"/>
    <col min="4" max="9" width="12.83203125" style="9" customWidth="1"/>
    <col min="10" max="14" width="10.83203125" style="9"/>
    <col min="15" max="32" width="10.83203125" style="8"/>
    <col min="33" max="16384" width="10.83203125" style="9"/>
  </cols>
  <sheetData>
    <row r="1" spans="3:20" x14ac:dyDescent="0.35">
      <c r="C1" s="8"/>
      <c r="D1" s="8"/>
      <c r="E1" s="8"/>
      <c r="F1" s="8"/>
      <c r="G1" s="8"/>
      <c r="H1" s="8"/>
      <c r="I1" s="8"/>
      <c r="J1" s="8"/>
      <c r="K1" s="8"/>
      <c r="L1" s="8"/>
      <c r="M1" s="8"/>
      <c r="N1" s="8"/>
    </row>
    <row r="2" spans="3:20" x14ac:dyDescent="0.35">
      <c r="C2" s="8"/>
      <c r="D2" s="8"/>
      <c r="E2" s="8"/>
      <c r="F2" s="8"/>
      <c r="G2" s="8"/>
      <c r="H2" s="8"/>
      <c r="I2" s="8"/>
      <c r="J2" s="8"/>
      <c r="K2" s="8"/>
      <c r="L2" s="8"/>
      <c r="M2" s="8"/>
      <c r="N2" s="8"/>
    </row>
    <row r="3" spans="3:20" x14ac:dyDescent="0.35">
      <c r="C3" s="8"/>
      <c r="D3" s="8"/>
      <c r="E3" s="8"/>
      <c r="F3" s="8"/>
      <c r="G3" s="8"/>
      <c r="H3" s="8"/>
      <c r="I3" s="8"/>
      <c r="J3" s="8"/>
      <c r="K3" s="8"/>
      <c r="L3" s="8"/>
      <c r="M3" s="8"/>
      <c r="N3" s="8"/>
    </row>
    <row r="4" spans="3:20" x14ac:dyDescent="0.35">
      <c r="C4" s="8"/>
      <c r="D4" s="8"/>
      <c r="E4" s="8"/>
      <c r="F4" s="8"/>
      <c r="G4" s="8"/>
      <c r="H4" s="8"/>
      <c r="I4" s="8"/>
      <c r="J4" s="8"/>
      <c r="K4" s="8"/>
      <c r="L4" s="8"/>
      <c r="M4" s="8"/>
      <c r="N4" s="8"/>
    </row>
    <row r="5" spans="3:20" x14ac:dyDescent="0.35">
      <c r="C5" s="8"/>
      <c r="D5" s="8"/>
      <c r="E5" s="8"/>
      <c r="F5" s="8"/>
      <c r="G5" s="8"/>
      <c r="H5" s="8"/>
      <c r="I5" s="8"/>
      <c r="J5" s="8"/>
      <c r="K5" s="8"/>
      <c r="L5" s="8"/>
      <c r="M5" s="8"/>
      <c r="N5" s="8"/>
    </row>
    <row r="6" spans="3:20" x14ac:dyDescent="0.35">
      <c r="C6" s="8"/>
      <c r="D6" s="8"/>
      <c r="E6" s="8"/>
      <c r="F6" s="8"/>
      <c r="G6" s="8"/>
      <c r="H6" s="8"/>
      <c r="I6" s="8"/>
      <c r="J6" s="8"/>
      <c r="K6" s="8"/>
      <c r="L6" s="8"/>
      <c r="M6" s="8"/>
      <c r="N6" s="8"/>
    </row>
    <row r="7" spans="3:20" x14ac:dyDescent="0.35">
      <c r="C7" s="223" t="s">
        <v>248</v>
      </c>
      <c r="D7" s="223"/>
      <c r="E7" s="7" t="s">
        <v>0</v>
      </c>
      <c r="F7" s="7"/>
      <c r="G7" s="7"/>
      <c r="H7" s="7"/>
      <c r="I7" s="7"/>
      <c r="J7" s="7"/>
      <c r="K7" s="7"/>
      <c r="L7" s="7"/>
      <c r="M7" s="7"/>
      <c r="N7" s="7"/>
      <c r="O7" s="7"/>
    </row>
    <row r="8" spans="3:20" x14ac:dyDescent="0.35">
      <c r="C8" s="223"/>
      <c r="D8" s="223"/>
      <c r="E8" s="7"/>
      <c r="F8" s="7"/>
      <c r="G8" s="7"/>
      <c r="H8" s="7"/>
      <c r="I8" s="7"/>
      <c r="J8" s="7"/>
      <c r="K8" s="7"/>
      <c r="L8" s="7"/>
      <c r="M8" s="7"/>
      <c r="N8" s="7"/>
      <c r="O8" s="7"/>
    </row>
    <row r="9" spans="3:20" x14ac:dyDescent="0.35">
      <c r="C9" s="225" t="s">
        <v>25</v>
      </c>
      <c r="D9" s="225"/>
      <c r="E9" s="225"/>
      <c r="F9" s="225"/>
      <c r="G9" s="7"/>
      <c r="H9" s="7"/>
      <c r="I9" s="7"/>
      <c r="J9" s="7"/>
      <c r="K9" s="7"/>
      <c r="L9" s="7"/>
      <c r="M9" s="7"/>
      <c r="N9" s="7"/>
      <c r="O9" s="7"/>
    </row>
    <row r="10" spans="3:20" x14ac:dyDescent="0.35">
      <c r="C10" s="225"/>
      <c r="D10" s="225"/>
      <c r="E10" s="225"/>
      <c r="F10" s="225"/>
      <c r="G10" s="7"/>
      <c r="H10" s="7"/>
      <c r="I10" s="7"/>
      <c r="J10" s="7"/>
      <c r="K10" s="7"/>
      <c r="L10" s="7"/>
      <c r="M10" s="7"/>
      <c r="N10" s="174"/>
      <c r="O10" s="174"/>
    </row>
    <row r="11" spans="3:20" x14ac:dyDescent="0.35">
      <c r="C11" s="6"/>
      <c r="D11" s="6"/>
      <c r="E11" s="6"/>
      <c r="F11" s="6"/>
      <c r="G11" s="6"/>
      <c r="H11" s="6"/>
      <c r="I11" s="6"/>
      <c r="J11" s="6"/>
      <c r="K11" s="6"/>
      <c r="L11" s="6"/>
      <c r="M11" s="6"/>
      <c r="O11" s="175"/>
    </row>
    <row r="12" spans="3:20" x14ac:dyDescent="0.35">
      <c r="C12" s="418" t="s">
        <v>249</v>
      </c>
      <c r="D12" s="418"/>
      <c r="E12" s="418"/>
      <c r="F12" s="418"/>
      <c r="G12" s="418"/>
      <c r="H12" s="418"/>
      <c r="I12" s="6"/>
      <c r="J12" s="6"/>
      <c r="K12" s="6"/>
      <c r="L12" s="6"/>
      <c r="M12" s="6"/>
      <c r="O12" s="149"/>
    </row>
    <row r="13" spans="3:20" x14ac:dyDescent="0.35">
      <c r="C13" s="418"/>
      <c r="D13" s="418"/>
      <c r="E13" s="418"/>
      <c r="F13" s="418"/>
      <c r="G13" s="418"/>
      <c r="H13" s="418"/>
      <c r="I13" s="6"/>
      <c r="J13" s="6"/>
      <c r="K13" s="6"/>
      <c r="L13" s="6"/>
      <c r="M13" s="6"/>
      <c r="O13" s="149"/>
    </row>
    <row r="14" spans="3:20" x14ac:dyDescent="0.35">
      <c r="C14" s="6"/>
      <c r="D14" s="6"/>
      <c r="E14" s="6"/>
      <c r="F14" s="6"/>
      <c r="G14" s="6"/>
      <c r="H14" s="6"/>
      <c r="I14" s="6"/>
      <c r="J14" s="6"/>
      <c r="K14" s="6"/>
      <c r="L14" s="6"/>
      <c r="M14" s="6"/>
      <c r="O14" s="149"/>
    </row>
    <row r="15" spans="3:20" ht="16.5" x14ac:dyDescent="0.35">
      <c r="C15" s="417" t="s">
        <v>250</v>
      </c>
      <c r="D15" s="417"/>
      <c r="E15" s="417"/>
      <c r="F15" s="417"/>
      <c r="G15" s="417"/>
      <c r="H15" s="417"/>
      <c r="I15" s="417"/>
      <c r="J15" s="417"/>
      <c r="K15" s="14"/>
      <c r="L15" s="14"/>
      <c r="M15" s="14"/>
      <c r="N15" s="15"/>
      <c r="O15" s="149"/>
      <c r="P15" s="113"/>
      <c r="Q15" s="113"/>
      <c r="R15" s="113"/>
      <c r="S15" s="113"/>
      <c r="T15" s="113"/>
    </row>
    <row r="16" spans="3:20" ht="16" customHeight="1" x14ac:dyDescent="0.35">
      <c r="C16" s="16"/>
      <c r="D16" s="16"/>
      <c r="E16" s="16"/>
      <c r="F16" s="16"/>
      <c r="G16" s="16"/>
      <c r="H16" s="16"/>
      <c r="I16" s="16"/>
      <c r="J16" s="16"/>
      <c r="K16" s="16"/>
      <c r="L16" s="16"/>
      <c r="M16" s="16"/>
      <c r="N16" s="16"/>
      <c r="O16" s="149"/>
      <c r="P16" s="113"/>
      <c r="Q16" s="113"/>
      <c r="R16" s="113"/>
      <c r="S16" s="113"/>
      <c r="T16" s="113"/>
    </row>
    <row r="17" spans="3:20" ht="16" customHeight="1" x14ac:dyDescent="0.35">
      <c r="C17" s="16"/>
      <c r="D17" s="419">
        <v>2024</v>
      </c>
      <c r="E17" s="419"/>
      <c r="F17" s="419"/>
      <c r="G17" s="419">
        <v>2025</v>
      </c>
      <c r="H17" s="419"/>
      <c r="I17" s="419"/>
      <c r="J17" s="16"/>
      <c r="K17" s="16"/>
      <c r="L17" s="16"/>
      <c r="M17" s="16"/>
      <c r="N17" s="16"/>
      <c r="O17" s="149"/>
      <c r="P17" s="113"/>
      <c r="Q17" s="113"/>
      <c r="R17" s="113"/>
      <c r="S17" s="113"/>
      <c r="T17" s="113"/>
    </row>
    <row r="18" spans="3:20" ht="21" customHeight="1" x14ac:dyDescent="0.35">
      <c r="C18" s="103"/>
      <c r="D18" s="108" t="s">
        <v>251</v>
      </c>
      <c r="E18" s="108" t="s">
        <v>252</v>
      </c>
      <c r="F18" s="108" t="s">
        <v>253</v>
      </c>
      <c r="G18" s="108" t="s">
        <v>251</v>
      </c>
      <c r="H18" s="108" t="s">
        <v>252</v>
      </c>
      <c r="I18" s="108" t="s">
        <v>253</v>
      </c>
      <c r="J18" s="16"/>
      <c r="K18" s="16"/>
      <c r="L18" s="16"/>
      <c r="M18" s="16"/>
      <c r="N18" s="16"/>
      <c r="O18" s="149"/>
      <c r="P18" s="113"/>
      <c r="Q18" s="114"/>
      <c r="R18" s="114"/>
      <c r="S18" s="114"/>
      <c r="T18" s="114"/>
    </row>
    <row r="19" spans="3:20" ht="36" x14ac:dyDescent="0.35">
      <c r="C19" s="188" t="s">
        <v>254</v>
      </c>
      <c r="D19" s="32">
        <v>84</v>
      </c>
      <c r="E19" s="32">
        <v>242</v>
      </c>
      <c r="F19" s="106">
        <f t="shared" ref="F19:F24" si="0">SUM(D19:E19)</f>
        <v>326</v>
      </c>
      <c r="G19" s="32">
        <v>78</v>
      </c>
      <c r="H19" s="32">
        <v>246</v>
      </c>
      <c r="I19" s="106">
        <f t="shared" ref="I19:I24" si="1">SUM(G19:H19)</f>
        <v>324</v>
      </c>
      <c r="J19" s="16"/>
      <c r="K19" s="16"/>
      <c r="L19" s="16"/>
      <c r="M19" s="16"/>
      <c r="N19" s="16"/>
      <c r="O19" s="149"/>
      <c r="P19" s="113"/>
      <c r="Q19" s="115"/>
      <c r="R19" s="116" t="s">
        <v>251</v>
      </c>
      <c r="S19" s="116" t="s">
        <v>252</v>
      </c>
      <c r="T19" s="114"/>
    </row>
    <row r="20" spans="3:20" ht="33" x14ac:dyDescent="0.35">
      <c r="C20" s="188" t="s">
        <v>255</v>
      </c>
      <c r="D20" s="27">
        <v>4</v>
      </c>
      <c r="E20" s="27">
        <v>6</v>
      </c>
      <c r="F20" s="106">
        <f t="shared" si="0"/>
        <v>10</v>
      </c>
      <c r="G20" s="27">
        <v>1</v>
      </c>
      <c r="H20" s="27">
        <v>6</v>
      </c>
      <c r="I20" s="106">
        <f t="shared" si="1"/>
        <v>7</v>
      </c>
      <c r="J20" s="6"/>
      <c r="K20" s="6"/>
      <c r="L20" s="6"/>
      <c r="M20" s="6"/>
      <c r="O20" s="149"/>
      <c r="P20" s="113"/>
      <c r="Q20" s="114" t="s">
        <v>253</v>
      </c>
      <c r="R20" s="114">
        <v>102</v>
      </c>
      <c r="S20" s="114">
        <v>257</v>
      </c>
      <c r="T20" s="114"/>
    </row>
    <row r="21" spans="3:20" ht="33" x14ac:dyDescent="0.35">
      <c r="C21" s="188" t="s">
        <v>256</v>
      </c>
      <c r="D21" s="27">
        <v>0</v>
      </c>
      <c r="E21" s="27">
        <v>0</v>
      </c>
      <c r="F21" s="106">
        <f t="shared" si="0"/>
        <v>0</v>
      </c>
      <c r="G21" s="27">
        <v>0</v>
      </c>
      <c r="H21" s="27">
        <v>0</v>
      </c>
      <c r="I21" s="106">
        <f t="shared" si="1"/>
        <v>0</v>
      </c>
      <c r="O21" s="149"/>
      <c r="P21" s="113"/>
      <c r="Q21" s="114"/>
      <c r="R21" s="114"/>
      <c r="S21" s="114"/>
      <c r="T21" s="114"/>
    </row>
    <row r="22" spans="3:20" ht="33" x14ac:dyDescent="0.35">
      <c r="C22" s="188" t="s">
        <v>257</v>
      </c>
      <c r="D22" s="27">
        <v>84</v>
      </c>
      <c r="E22" s="27">
        <v>242</v>
      </c>
      <c r="F22" s="106">
        <f t="shared" si="0"/>
        <v>326</v>
      </c>
      <c r="G22" s="27">
        <v>78</v>
      </c>
      <c r="H22" s="27">
        <v>246</v>
      </c>
      <c r="I22" s="106">
        <f t="shared" si="1"/>
        <v>324</v>
      </c>
      <c r="O22" s="149"/>
      <c r="P22" s="113"/>
      <c r="Q22" s="114"/>
      <c r="R22" s="114"/>
      <c r="S22" s="114"/>
      <c r="T22" s="114"/>
    </row>
    <row r="23" spans="3:20" ht="33" x14ac:dyDescent="0.35">
      <c r="C23" s="188" t="s">
        <v>258</v>
      </c>
      <c r="D23" s="32">
        <v>2</v>
      </c>
      <c r="E23" s="32">
        <v>8</v>
      </c>
      <c r="F23" s="106">
        <f t="shared" si="0"/>
        <v>10</v>
      </c>
      <c r="G23" s="32">
        <v>1</v>
      </c>
      <c r="H23" s="32">
        <v>9</v>
      </c>
      <c r="I23" s="106">
        <f t="shared" si="1"/>
        <v>10</v>
      </c>
      <c r="O23" s="149"/>
      <c r="Q23" s="114"/>
      <c r="R23" s="114"/>
      <c r="S23" s="114"/>
      <c r="T23" s="114"/>
    </row>
    <row r="24" spans="3:20" ht="33" x14ac:dyDescent="0.35">
      <c r="C24" s="188" t="s">
        <v>259</v>
      </c>
      <c r="D24" s="27">
        <v>12</v>
      </c>
      <c r="E24" s="27">
        <v>1</v>
      </c>
      <c r="F24" s="106">
        <f t="shared" si="0"/>
        <v>13</v>
      </c>
      <c r="G24" s="27">
        <v>13</v>
      </c>
      <c r="H24" s="27">
        <v>2</v>
      </c>
      <c r="I24" s="106">
        <f t="shared" si="1"/>
        <v>15</v>
      </c>
      <c r="O24" s="149"/>
      <c r="Q24" s="114"/>
      <c r="R24" s="114"/>
      <c r="S24" s="114"/>
      <c r="T24" s="114"/>
    </row>
    <row r="25" spans="3:20" ht="16.5" x14ac:dyDescent="0.35">
      <c r="C25" s="104" t="s">
        <v>253</v>
      </c>
      <c r="D25" s="105">
        <f t="shared" ref="D25:I25" si="2">SUM(D22:D24)</f>
        <v>98</v>
      </c>
      <c r="E25" s="105">
        <f t="shared" si="2"/>
        <v>251</v>
      </c>
      <c r="F25" s="105">
        <f t="shared" si="2"/>
        <v>349</v>
      </c>
      <c r="G25" s="105">
        <f t="shared" si="2"/>
        <v>92</v>
      </c>
      <c r="H25" s="105">
        <f t="shared" si="2"/>
        <v>257</v>
      </c>
      <c r="I25" s="105">
        <f t="shared" si="2"/>
        <v>349</v>
      </c>
      <c r="O25" s="149"/>
    </row>
    <row r="26" spans="3:20" x14ac:dyDescent="0.35">
      <c r="C26" s="421" t="s">
        <v>260</v>
      </c>
      <c r="D26" s="421"/>
      <c r="E26" s="421"/>
      <c r="F26" s="421"/>
      <c r="G26" s="421"/>
      <c r="H26" s="421"/>
      <c r="O26" s="149"/>
    </row>
    <row r="27" spans="3:20" x14ac:dyDescent="0.35">
      <c r="O27" s="149"/>
    </row>
    <row r="28" spans="3:20" x14ac:dyDescent="0.35">
      <c r="O28" s="149"/>
    </row>
    <row r="29" spans="3:20" ht="16.5" x14ac:dyDescent="0.35">
      <c r="C29" s="417" t="s">
        <v>261</v>
      </c>
      <c r="D29" s="417"/>
      <c r="E29" s="417"/>
      <c r="O29" s="149"/>
    </row>
    <row r="30" spans="3:20" ht="16.5" x14ac:dyDescent="0.35">
      <c r="C30" s="12"/>
      <c r="D30" s="12"/>
      <c r="E30" s="12"/>
      <c r="O30" s="149"/>
    </row>
    <row r="31" spans="3:20" x14ac:dyDescent="0.35">
      <c r="D31" s="420">
        <v>2024</v>
      </c>
      <c r="E31" s="420"/>
      <c r="F31" s="420"/>
      <c r="G31" s="420"/>
      <c r="H31" s="420"/>
      <c r="I31" s="420"/>
      <c r="J31" s="420">
        <v>2025</v>
      </c>
      <c r="K31" s="420"/>
      <c r="L31" s="420"/>
      <c r="M31" s="420"/>
      <c r="N31" s="420"/>
      <c r="O31" s="420"/>
    </row>
    <row r="32" spans="3:20" ht="33" x14ac:dyDescent="0.35">
      <c r="C32" s="107"/>
      <c r="D32" s="108" t="s">
        <v>262</v>
      </c>
      <c r="E32" s="108" t="s">
        <v>263</v>
      </c>
      <c r="F32" s="108" t="s">
        <v>264</v>
      </c>
      <c r="G32" s="108" t="s">
        <v>265</v>
      </c>
      <c r="H32" s="108" t="s">
        <v>266</v>
      </c>
      <c r="I32" s="108" t="s">
        <v>253</v>
      </c>
      <c r="J32" s="108" t="s">
        <v>262</v>
      </c>
      <c r="K32" s="108" t="s">
        <v>263</v>
      </c>
      <c r="L32" s="108" t="s">
        <v>264</v>
      </c>
      <c r="M32" s="108" t="s">
        <v>265</v>
      </c>
      <c r="N32" s="108" t="s">
        <v>266</v>
      </c>
      <c r="O32" s="108" t="s">
        <v>253</v>
      </c>
    </row>
    <row r="33" spans="3:15" ht="33" x14ac:dyDescent="0.35">
      <c r="C33" s="188" t="s">
        <v>254</v>
      </c>
      <c r="D33" s="27">
        <v>0</v>
      </c>
      <c r="E33" s="27">
        <v>0</v>
      </c>
      <c r="F33" s="27">
        <v>0</v>
      </c>
      <c r="G33" s="32">
        <v>326</v>
      </c>
      <c r="H33" s="27">
        <v>0</v>
      </c>
      <c r="I33" s="106">
        <f>SUM(D33:H33)</f>
        <v>326</v>
      </c>
      <c r="J33" s="27">
        <v>0</v>
      </c>
      <c r="K33" s="27">
        <v>0</v>
      </c>
      <c r="L33" s="27">
        <v>0</v>
      </c>
      <c r="M33" s="32">
        <v>324</v>
      </c>
      <c r="N33" s="27">
        <v>0</v>
      </c>
      <c r="O33" s="106">
        <f>SUM(J33:N33)</f>
        <v>324</v>
      </c>
    </row>
    <row r="34" spans="3:15" ht="33" x14ac:dyDescent="0.35">
      <c r="C34" s="188" t="s">
        <v>255</v>
      </c>
      <c r="D34" s="27">
        <v>0</v>
      </c>
      <c r="E34" s="27">
        <v>0</v>
      </c>
      <c r="F34" s="27">
        <v>0</v>
      </c>
      <c r="G34" s="32">
        <v>10</v>
      </c>
      <c r="H34" s="27">
        <v>0</v>
      </c>
      <c r="I34" s="106">
        <f t="shared" ref="I34:I38" si="3">SUM(D34:H34)</f>
        <v>10</v>
      </c>
      <c r="J34" s="27">
        <v>0</v>
      </c>
      <c r="K34" s="27">
        <v>0</v>
      </c>
      <c r="L34" s="27">
        <v>0</v>
      </c>
      <c r="M34" s="32">
        <v>7</v>
      </c>
      <c r="N34" s="27">
        <v>0</v>
      </c>
      <c r="O34" s="106">
        <f t="shared" ref="O34:O38" si="4">SUM(J34:N34)</f>
        <v>7</v>
      </c>
    </row>
    <row r="35" spans="3:15" ht="33" x14ac:dyDescent="0.35">
      <c r="C35" s="188" t="s">
        <v>256</v>
      </c>
      <c r="D35" s="27">
        <v>0</v>
      </c>
      <c r="E35" s="27">
        <v>0</v>
      </c>
      <c r="F35" s="27">
        <v>0</v>
      </c>
      <c r="G35" s="27">
        <v>0</v>
      </c>
      <c r="H35" s="27">
        <v>0</v>
      </c>
      <c r="I35" s="106">
        <f t="shared" si="3"/>
        <v>0</v>
      </c>
      <c r="J35" s="27">
        <v>0</v>
      </c>
      <c r="K35" s="27">
        <v>0</v>
      </c>
      <c r="L35" s="27">
        <v>0</v>
      </c>
      <c r="M35" s="27">
        <v>0</v>
      </c>
      <c r="N35" s="27">
        <v>0</v>
      </c>
      <c r="O35" s="106">
        <f t="shared" si="4"/>
        <v>0</v>
      </c>
    </row>
    <row r="36" spans="3:15" ht="33" x14ac:dyDescent="0.35">
      <c r="C36" s="188" t="s">
        <v>267</v>
      </c>
      <c r="D36" s="27">
        <v>0</v>
      </c>
      <c r="E36" s="27">
        <v>0</v>
      </c>
      <c r="F36" s="27">
        <v>0</v>
      </c>
      <c r="G36" s="27">
        <v>326</v>
      </c>
      <c r="H36" s="27">
        <v>0</v>
      </c>
      <c r="I36" s="106">
        <f t="shared" si="3"/>
        <v>326</v>
      </c>
      <c r="J36" s="27">
        <v>0</v>
      </c>
      <c r="K36" s="27">
        <v>0</v>
      </c>
      <c r="L36" s="27">
        <v>0</v>
      </c>
      <c r="M36" s="27">
        <v>324</v>
      </c>
      <c r="N36" s="27">
        <v>0</v>
      </c>
      <c r="O36" s="106">
        <f t="shared" si="4"/>
        <v>324</v>
      </c>
    </row>
    <row r="37" spans="3:15" ht="33" x14ac:dyDescent="0.35">
      <c r="C37" s="188" t="s">
        <v>268</v>
      </c>
      <c r="D37" s="27">
        <v>0</v>
      </c>
      <c r="E37" s="27">
        <v>0</v>
      </c>
      <c r="F37" s="27">
        <v>0</v>
      </c>
      <c r="G37" s="27">
        <v>10</v>
      </c>
      <c r="H37" s="27">
        <v>0</v>
      </c>
      <c r="I37" s="106">
        <f t="shared" si="3"/>
        <v>10</v>
      </c>
      <c r="J37" s="27">
        <v>0</v>
      </c>
      <c r="K37" s="27">
        <v>0</v>
      </c>
      <c r="L37" s="27">
        <v>0</v>
      </c>
      <c r="M37" s="27">
        <v>10</v>
      </c>
      <c r="N37" s="27">
        <v>0</v>
      </c>
      <c r="O37" s="106">
        <f t="shared" si="4"/>
        <v>10</v>
      </c>
    </row>
    <row r="38" spans="3:15" ht="33" x14ac:dyDescent="0.35">
      <c r="C38" s="188" t="s">
        <v>259</v>
      </c>
      <c r="D38" s="27">
        <v>0</v>
      </c>
      <c r="E38" s="27">
        <v>0</v>
      </c>
      <c r="F38" s="27">
        <v>0</v>
      </c>
      <c r="G38" s="32">
        <v>13</v>
      </c>
      <c r="H38" s="27">
        <v>0</v>
      </c>
      <c r="I38" s="106">
        <f t="shared" si="3"/>
        <v>13</v>
      </c>
      <c r="J38" s="27">
        <v>0</v>
      </c>
      <c r="K38" s="27">
        <v>0</v>
      </c>
      <c r="L38" s="27">
        <v>0</v>
      </c>
      <c r="M38" s="32">
        <v>15</v>
      </c>
      <c r="N38" s="27">
        <v>0</v>
      </c>
      <c r="O38" s="106">
        <f t="shared" si="4"/>
        <v>15</v>
      </c>
    </row>
    <row r="39" spans="3:15" ht="16.5" x14ac:dyDescent="0.35">
      <c r="C39" s="104" t="s">
        <v>253</v>
      </c>
      <c r="D39" s="108">
        <f>SUM(D33:D38)</f>
        <v>0</v>
      </c>
      <c r="E39" s="108">
        <f t="shared" ref="E39:H39" si="5">SUM(E33:E38)</f>
        <v>0</v>
      </c>
      <c r="F39" s="108">
        <f t="shared" si="5"/>
        <v>0</v>
      </c>
      <c r="G39" s="108">
        <f>SUM(G36:G38)</f>
        <v>349</v>
      </c>
      <c r="H39" s="108">
        <f t="shared" si="5"/>
        <v>0</v>
      </c>
      <c r="I39" s="109">
        <f>SUM(I36:I38)</f>
        <v>349</v>
      </c>
      <c r="J39" s="108">
        <f>SUM(J33:J38)</f>
        <v>0</v>
      </c>
      <c r="K39" s="108">
        <f t="shared" ref="K39:L39" si="6">SUM(K33:K38)</f>
        <v>0</v>
      </c>
      <c r="L39" s="108">
        <f t="shared" si="6"/>
        <v>0</v>
      </c>
      <c r="M39" s="108">
        <f>SUM(M36:M38)</f>
        <v>349</v>
      </c>
      <c r="N39" s="108">
        <f t="shared" ref="N39" si="7">SUM(N33:N38)</f>
        <v>0</v>
      </c>
      <c r="O39" s="109">
        <f>SUM(O36:O38)</f>
        <v>349</v>
      </c>
    </row>
    <row r="40" spans="3:15" x14ac:dyDescent="0.35">
      <c r="O40" s="149"/>
    </row>
    <row r="41" spans="3:15" ht="16" customHeight="1" x14ac:dyDescent="0.35">
      <c r="C41" s="416" t="s">
        <v>269</v>
      </c>
      <c r="D41" s="416"/>
      <c r="E41" s="416"/>
      <c r="F41" s="416"/>
      <c r="G41" s="416"/>
      <c r="H41" s="416"/>
      <c r="I41" s="416"/>
      <c r="J41" s="416"/>
      <c r="K41" s="416"/>
      <c r="L41" s="416"/>
      <c r="O41" s="149"/>
    </row>
    <row r="42" spans="3:15" ht="16" customHeight="1" x14ac:dyDescent="0.35">
      <c r="C42" s="416"/>
      <c r="D42" s="416"/>
      <c r="E42" s="416"/>
      <c r="F42" s="416"/>
      <c r="G42" s="416"/>
      <c r="H42" s="416"/>
      <c r="I42" s="416"/>
      <c r="J42" s="416"/>
      <c r="K42" s="416"/>
      <c r="L42" s="416"/>
      <c r="O42" s="149"/>
    </row>
    <row r="43" spans="3:15" ht="16" customHeight="1" x14ac:dyDescent="0.35">
      <c r="C43" s="416"/>
      <c r="D43" s="416"/>
      <c r="E43" s="416"/>
      <c r="F43" s="416"/>
      <c r="G43" s="416"/>
      <c r="H43" s="416"/>
      <c r="I43" s="416"/>
      <c r="J43" s="416"/>
      <c r="K43" s="416"/>
      <c r="L43" s="416"/>
      <c r="O43" s="149"/>
    </row>
    <row r="44" spans="3:15" ht="16" customHeight="1" x14ac:dyDescent="0.35">
      <c r="C44" s="416"/>
      <c r="D44" s="416"/>
      <c r="E44" s="416"/>
      <c r="F44" s="416"/>
      <c r="G44" s="416"/>
      <c r="H44" s="416"/>
      <c r="I44" s="416"/>
      <c r="J44" s="416"/>
      <c r="K44" s="416"/>
      <c r="L44" s="416"/>
      <c r="O44" s="149"/>
    </row>
    <row r="45" spans="3:15" ht="16" customHeight="1" x14ac:dyDescent="0.35">
      <c r="C45" s="416"/>
      <c r="D45" s="416"/>
      <c r="E45" s="416"/>
      <c r="F45" s="416"/>
      <c r="G45" s="416"/>
      <c r="H45" s="416"/>
      <c r="I45" s="416"/>
      <c r="J45" s="416"/>
      <c r="K45" s="416"/>
      <c r="L45" s="416"/>
      <c r="O45" s="149"/>
    </row>
    <row r="46" spans="3:15" ht="16" customHeight="1" x14ac:dyDescent="0.35">
      <c r="C46" s="416"/>
      <c r="D46" s="416"/>
      <c r="E46" s="416"/>
      <c r="F46" s="416"/>
      <c r="G46" s="416"/>
      <c r="H46" s="416"/>
      <c r="I46" s="416"/>
      <c r="J46" s="416"/>
      <c r="K46" s="416"/>
      <c r="L46" s="416"/>
      <c r="O46" s="149"/>
    </row>
    <row r="47" spans="3:15" ht="16" customHeight="1" x14ac:dyDescent="0.35">
      <c r="C47" s="416"/>
      <c r="D47" s="416"/>
      <c r="E47" s="416"/>
      <c r="F47" s="416"/>
      <c r="G47" s="416"/>
      <c r="H47" s="416"/>
      <c r="I47" s="416"/>
      <c r="J47" s="416"/>
      <c r="K47" s="416"/>
      <c r="L47" s="416"/>
      <c r="O47" s="149"/>
    </row>
    <row r="48" spans="3:15" x14ac:dyDescent="0.35">
      <c r="O48" s="149"/>
    </row>
    <row r="49" spans="3:19" x14ac:dyDescent="0.35">
      <c r="C49" s="223" t="s">
        <v>270</v>
      </c>
      <c r="D49" s="223"/>
      <c r="E49" s="10"/>
      <c r="F49" s="10"/>
      <c r="G49" s="10"/>
      <c r="H49" s="10"/>
      <c r="I49" s="10"/>
      <c r="J49" s="10"/>
      <c r="K49" s="10"/>
      <c r="L49" s="10"/>
      <c r="M49" s="10"/>
      <c r="N49" s="10"/>
      <c r="O49" s="10"/>
      <c r="P49" s="17"/>
      <c r="Q49" s="17"/>
      <c r="R49" s="17"/>
      <c r="S49" s="17"/>
    </row>
    <row r="50" spans="3:19" x14ac:dyDescent="0.35">
      <c r="C50" s="223"/>
      <c r="D50" s="223"/>
      <c r="E50" s="10"/>
      <c r="F50" s="10"/>
      <c r="G50" s="10"/>
      <c r="H50" s="10"/>
      <c r="I50" s="10"/>
      <c r="J50" s="10"/>
      <c r="K50" s="10"/>
      <c r="L50" s="10"/>
      <c r="M50" s="10"/>
      <c r="N50" s="10"/>
      <c r="O50" s="10"/>
      <c r="P50" s="17"/>
      <c r="Q50" s="17"/>
      <c r="R50" s="17"/>
      <c r="S50" s="17"/>
    </row>
    <row r="51" spans="3:19" x14ac:dyDescent="0.35">
      <c r="C51" s="225" t="s">
        <v>27</v>
      </c>
      <c r="D51" s="225"/>
      <c r="E51" s="225"/>
      <c r="F51" s="225"/>
      <c r="G51" s="225"/>
      <c r="H51" s="225"/>
      <c r="I51" s="225"/>
      <c r="J51" s="225"/>
      <c r="K51" s="10"/>
      <c r="L51" s="10"/>
      <c r="M51" s="10"/>
      <c r="N51" s="10"/>
      <c r="O51" s="10"/>
      <c r="P51" s="17"/>
      <c r="Q51" s="17"/>
      <c r="R51" s="17"/>
      <c r="S51" s="17"/>
    </row>
    <row r="52" spans="3:19" x14ac:dyDescent="0.35">
      <c r="C52" s="225"/>
      <c r="D52" s="225"/>
      <c r="E52" s="225"/>
      <c r="F52" s="225"/>
      <c r="G52" s="225"/>
      <c r="H52" s="225"/>
      <c r="I52" s="225"/>
      <c r="J52" s="225"/>
      <c r="K52" s="10"/>
      <c r="L52" s="10"/>
      <c r="M52" s="10"/>
      <c r="N52" s="10"/>
      <c r="O52" s="10"/>
      <c r="P52" s="17"/>
      <c r="Q52" s="17"/>
      <c r="R52" s="17"/>
      <c r="S52" s="17"/>
    </row>
    <row r="53" spans="3:19" x14ac:dyDescent="0.35">
      <c r="O53" s="149"/>
    </row>
    <row r="54" spans="3:19" ht="16" customHeight="1" x14ac:dyDescent="0.35">
      <c r="C54" s="221" t="s">
        <v>271</v>
      </c>
      <c r="D54" s="221"/>
      <c r="E54" s="221"/>
      <c r="F54" s="221"/>
      <c r="G54" s="221"/>
      <c r="H54" s="221"/>
      <c r="I54" s="221"/>
      <c r="J54" s="221"/>
      <c r="K54" s="221"/>
      <c r="L54" s="221"/>
      <c r="M54" s="221"/>
      <c r="N54" s="221"/>
      <c r="O54" s="221"/>
    </row>
    <row r="55" spans="3:19" x14ac:dyDescent="0.35">
      <c r="C55" s="221"/>
      <c r="D55" s="221"/>
      <c r="E55" s="221"/>
      <c r="F55" s="221"/>
      <c r="G55" s="221"/>
      <c r="H55" s="221"/>
      <c r="I55" s="221"/>
      <c r="J55" s="221"/>
      <c r="K55" s="221"/>
      <c r="L55" s="221"/>
      <c r="M55" s="221"/>
      <c r="N55" s="221"/>
      <c r="O55" s="221"/>
    </row>
    <row r="56" spans="3:19" x14ac:dyDescent="0.35">
      <c r="C56" s="221"/>
      <c r="D56" s="221"/>
      <c r="E56" s="221"/>
      <c r="F56" s="221"/>
      <c r="G56" s="221"/>
      <c r="H56" s="221"/>
      <c r="I56" s="221"/>
      <c r="J56" s="221"/>
      <c r="K56" s="221"/>
      <c r="L56" s="221"/>
      <c r="M56" s="221"/>
      <c r="N56" s="221"/>
      <c r="O56" s="221"/>
    </row>
    <row r="57" spans="3:19" x14ac:dyDescent="0.35">
      <c r="C57" s="221"/>
      <c r="D57" s="221"/>
      <c r="E57" s="221"/>
      <c r="F57" s="221"/>
      <c r="G57" s="221"/>
      <c r="H57" s="221"/>
      <c r="I57" s="221"/>
      <c r="J57" s="221"/>
      <c r="K57" s="221"/>
      <c r="L57" s="221"/>
      <c r="M57" s="221"/>
      <c r="N57" s="221"/>
      <c r="O57" s="221"/>
    </row>
    <row r="58" spans="3:19" x14ac:dyDescent="0.35">
      <c r="C58" s="221"/>
      <c r="D58" s="221"/>
      <c r="E58" s="221"/>
      <c r="F58" s="221"/>
      <c r="G58" s="221"/>
      <c r="H58" s="221"/>
      <c r="I58" s="221"/>
      <c r="J58" s="221"/>
      <c r="K58" s="221"/>
      <c r="L58" s="221"/>
      <c r="M58" s="221"/>
      <c r="N58" s="221"/>
      <c r="O58" s="221"/>
    </row>
    <row r="59" spans="3:19" x14ac:dyDescent="0.35">
      <c r="C59" s="221"/>
      <c r="D59" s="221"/>
      <c r="E59" s="221"/>
      <c r="F59" s="221"/>
      <c r="G59" s="221"/>
      <c r="H59" s="221"/>
      <c r="I59" s="221"/>
      <c r="J59" s="221"/>
      <c r="K59" s="221"/>
      <c r="L59" s="221"/>
      <c r="M59" s="221"/>
      <c r="N59" s="221"/>
      <c r="O59" s="221"/>
    </row>
    <row r="60" spans="3:19" x14ac:dyDescent="0.35">
      <c r="C60" s="221"/>
      <c r="D60" s="221"/>
      <c r="E60" s="221"/>
      <c r="F60" s="221"/>
      <c r="G60" s="221"/>
      <c r="H60" s="221"/>
      <c r="I60" s="221"/>
      <c r="J60" s="221"/>
      <c r="K60" s="221"/>
      <c r="L60" s="221"/>
      <c r="M60" s="221"/>
      <c r="N60" s="221"/>
      <c r="O60" s="221"/>
    </row>
    <row r="61" spans="3:19" x14ac:dyDescent="0.35">
      <c r="C61" s="221"/>
      <c r="D61" s="221"/>
      <c r="E61" s="221"/>
      <c r="F61" s="221"/>
      <c r="G61" s="221"/>
      <c r="H61" s="221"/>
      <c r="I61" s="221"/>
      <c r="J61" s="221"/>
      <c r="K61" s="221"/>
      <c r="L61" s="221"/>
      <c r="M61" s="221"/>
      <c r="N61" s="221"/>
      <c r="O61" s="221"/>
    </row>
    <row r="62" spans="3:19" x14ac:dyDescent="0.35">
      <c r="C62" s="221"/>
      <c r="D62" s="221"/>
      <c r="E62" s="221"/>
      <c r="F62" s="221"/>
      <c r="G62" s="221"/>
      <c r="H62" s="221"/>
      <c r="I62" s="221"/>
      <c r="J62" s="221"/>
      <c r="K62" s="221"/>
      <c r="L62" s="221"/>
      <c r="M62" s="221"/>
      <c r="N62" s="221"/>
      <c r="O62" s="221"/>
    </row>
    <row r="63" spans="3:19" ht="30.75" customHeight="1" x14ac:dyDescent="0.35">
      <c r="C63" s="221"/>
      <c r="D63" s="221"/>
      <c r="E63" s="221"/>
      <c r="F63" s="221"/>
      <c r="G63" s="221"/>
      <c r="H63" s="221"/>
      <c r="I63" s="221"/>
      <c r="J63" s="221"/>
      <c r="K63" s="221"/>
      <c r="L63" s="221"/>
      <c r="M63" s="221"/>
      <c r="N63" s="221"/>
      <c r="O63" s="221"/>
    </row>
    <row r="64" spans="3:19" x14ac:dyDescent="0.35">
      <c r="O64" s="149"/>
    </row>
    <row r="65" spans="15:15" x14ac:dyDescent="0.35">
      <c r="O65" s="149"/>
    </row>
    <row r="66" spans="15:15" x14ac:dyDescent="0.35">
      <c r="O66" s="149"/>
    </row>
    <row r="67" spans="15:15" x14ac:dyDescent="0.35">
      <c r="O67" s="149"/>
    </row>
    <row r="68" spans="15:15" x14ac:dyDescent="0.35">
      <c r="O68" s="149"/>
    </row>
    <row r="69" spans="15:15" x14ac:dyDescent="0.35">
      <c r="O69" s="149"/>
    </row>
    <row r="70" spans="15:15" x14ac:dyDescent="0.35">
      <c r="O70" s="149"/>
    </row>
    <row r="71" spans="15:15" x14ac:dyDescent="0.35">
      <c r="O71" s="149"/>
    </row>
    <row r="72" spans="15:15" x14ac:dyDescent="0.35">
      <c r="O72" s="149"/>
    </row>
    <row r="73" spans="15:15" x14ac:dyDescent="0.35">
      <c r="O73" s="149"/>
    </row>
    <row r="74" spans="15:15" x14ac:dyDescent="0.35">
      <c r="O74" s="149"/>
    </row>
    <row r="75" spans="15:15" x14ac:dyDescent="0.35">
      <c r="O75" s="149"/>
    </row>
    <row r="76" spans="15:15" x14ac:dyDescent="0.35">
      <c r="O76" s="149"/>
    </row>
    <row r="77" spans="15:15" x14ac:dyDescent="0.35">
      <c r="O77" s="149"/>
    </row>
    <row r="78" spans="15:15" x14ac:dyDescent="0.35">
      <c r="O78" s="149"/>
    </row>
    <row r="79" spans="15:15" x14ac:dyDescent="0.35">
      <c r="O79" s="149"/>
    </row>
    <row r="80" spans="15:15" x14ac:dyDescent="0.35">
      <c r="O80" s="149"/>
    </row>
    <row r="81" spans="15:15" x14ac:dyDescent="0.35">
      <c r="O81" s="149"/>
    </row>
    <row r="82" spans="15:15" x14ac:dyDescent="0.35">
      <c r="O82" s="149"/>
    </row>
    <row r="83" spans="15:15" x14ac:dyDescent="0.35">
      <c r="O83" s="149"/>
    </row>
    <row r="84" spans="15:15" x14ac:dyDescent="0.35">
      <c r="O84" s="149"/>
    </row>
    <row r="85" spans="15:15" x14ac:dyDescent="0.35">
      <c r="O85" s="149"/>
    </row>
    <row r="86" spans="15:15" x14ac:dyDescent="0.35">
      <c r="O86" s="149"/>
    </row>
    <row r="87" spans="15:15" x14ac:dyDescent="0.35">
      <c r="O87" s="149"/>
    </row>
    <row r="88" spans="15:15" x14ac:dyDescent="0.35">
      <c r="O88" s="149"/>
    </row>
    <row r="89" spans="15:15" x14ac:dyDescent="0.35">
      <c r="O89" s="149"/>
    </row>
    <row r="90" spans="15:15" x14ac:dyDescent="0.35">
      <c r="O90" s="149"/>
    </row>
    <row r="91" spans="15:15" x14ac:dyDescent="0.35">
      <c r="O91" s="149"/>
    </row>
    <row r="92" spans="15:15" x14ac:dyDescent="0.35">
      <c r="O92" s="149"/>
    </row>
    <row r="93" spans="15:15" x14ac:dyDescent="0.35">
      <c r="O93" s="149"/>
    </row>
    <row r="94" spans="15:15" x14ac:dyDescent="0.35">
      <c r="O94" s="149"/>
    </row>
    <row r="95" spans="15:15" x14ac:dyDescent="0.35">
      <c r="O95" s="149"/>
    </row>
    <row r="96" spans="15:15" x14ac:dyDescent="0.35">
      <c r="O96" s="149"/>
    </row>
    <row r="97" spans="15:15" x14ac:dyDescent="0.35">
      <c r="O97" s="149"/>
    </row>
    <row r="98" spans="15:15" x14ac:dyDescent="0.35">
      <c r="O98" s="149"/>
    </row>
    <row r="99" spans="15:15" x14ac:dyDescent="0.35">
      <c r="O99" s="149"/>
    </row>
    <row r="100" spans="15:15" x14ac:dyDescent="0.35">
      <c r="O100" s="149"/>
    </row>
    <row r="101" spans="15:15" x14ac:dyDescent="0.35">
      <c r="O101" s="149"/>
    </row>
    <row r="102" spans="15:15" x14ac:dyDescent="0.35">
      <c r="O102" s="149"/>
    </row>
    <row r="103" spans="15:15" x14ac:dyDescent="0.35">
      <c r="O103" s="149"/>
    </row>
    <row r="104" spans="15:15" x14ac:dyDescent="0.35">
      <c r="O104" s="149"/>
    </row>
    <row r="105" spans="15:15" x14ac:dyDescent="0.35">
      <c r="O105" s="149"/>
    </row>
    <row r="106" spans="15:15" x14ac:dyDescent="0.35">
      <c r="O106" s="149"/>
    </row>
    <row r="107" spans="15:15" x14ac:dyDescent="0.35">
      <c r="O107" s="149"/>
    </row>
    <row r="108" spans="15:15" x14ac:dyDescent="0.35">
      <c r="O108" s="149"/>
    </row>
    <row r="109" spans="15:15" x14ac:dyDescent="0.35">
      <c r="O109" s="149"/>
    </row>
    <row r="110" spans="15:15" x14ac:dyDescent="0.35">
      <c r="O110" s="149"/>
    </row>
    <row r="111" spans="15:15" x14ac:dyDescent="0.35">
      <c r="O111" s="149"/>
    </row>
    <row r="112" spans="15:15" x14ac:dyDescent="0.35">
      <c r="O112" s="149"/>
    </row>
    <row r="113" spans="15:15" x14ac:dyDescent="0.35">
      <c r="O113" s="149"/>
    </row>
    <row r="114" spans="15:15" x14ac:dyDescent="0.35">
      <c r="O114" s="149"/>
    </row>
    <row r="115" spans="15:15" x14ac:dyDescent="0.35">
      <c r="O115" s="149"/>
    </row>
    <row r="116" spans="15:15" x14ac:dyDescent="0.35">
      <c r="O116" s="149"/>
    </row>
    <row r="117" spans="15:15" x14ac:dyDescent="0.35">
      <c r="O117" s="149"/>
    </row>
    <row r="118" spans="15:15" x14ac:dyDescent="0.35">
      <c r="O118" s="149"/>
    </row>
    <row r="119" spans="15:15" x14ac:dyDescent="0.35">
      <c r="O119" s="149"/>
    </row>
    <row r="120" spans="15:15" x14ac:dyDescent="0.35">
      <c r="O120" s="149"/>
    </row>
    <row r="121" spans="15:15" x14ac:dyDescent="0.35">
      <c r="O121" s="149"/>
    </row>
    <row r="122" spans="15:15" x14ac:dyDescent="0.35">
      <c r="O122" s="149"/>
    </row>
    <row r="123" spans="15:15" x14ac:dyDescent="0.35">
      <c r="O123" s="149"/>
    </row>
    <row r="124" spans="15:15" x14ac:dyDescent="0.35">
      <c r="O124" s="149"/>
    </row>
    <row r="125" spans="15:15" x14ac:dyDescent="0.35">
      <c r="O125" s="149"/>
    </row>
    <row r="126" spans="15:15" x14ac:dyDescent="0.35">
      <c r="O126" s="149"/>
    </row>
    <row r="127" spans="15:15" x14ac:dyDescent="0.35">
      <c r="O127" s="149"/>
    </row>
    <row r="128" spans="15:15" x14ac:dyDescent="0.35">
      <c r="O128" s="149"/>
    </row>
    <row r="129" spans="15:15" x14ac:dyDescent="0.35">
      <c r="O129" s="149"/>
    </row>
    <row r="130" spans="15:15" x14ac:dyDescent="0.35">
      <c r="O130" s="149"/>
    </row>
    <row r="131" spans="15:15" x14ac:dyDescent="0.35">
      <c r="O131" s="149"/>
    </row>
    <row r="132" spans="15:15" x14ac:dyDescent="0.35">
      <c r="O132" s="149"/>
    </row>
    <row r="133" spans="15:15" x14ac:dyDescent="0.35">
      <c r="O133" s="149"/>
    </row>
    <row r="134" spans="15:15" x14ac:dyDescent="0.35">
      <c r="O134" s="149"/>
    </row>
    <row r="135" spans="15:15" x14ac:dyDescent="0.35">
      <c r="O135" s="149"/>
    </row>
    <row r="136" spans="15:15" x14ac:dyDescent="0.35">
      <c r="O136" s="149"/>
    </row>
    <row r="137" spans="15:15" x14ac:dyDescent="0.35">
      <c r="O137" s="149"/>
    </row>
    <row r="138" spans="15:15" x14ac:dyDescent="0.35">
      <c r="O138" s="149"/>
    </row>
    <row r="139" spans="15:15" x14ac:dyDescent="0.35">
      <c r="O139" s="149"/>
    </row>
    <row r="140" spans="15:15" x14ac:dyDescent="0.35">
      <c r="O140" s="149"/>
    </row>
    <row r="141" spans="15:15" x14ac:dyDescent="0.35">
      <c r="O141" s="149"/>
    </row>
    <row r="142" spans="15:15" x14ac:dyDescent="0.35">
      <c r="O142" s="149"/>
    </row>
    <row r="143" spans="15:15" x14ac:dyDescent="0.35">
      <c r="O143" s="149"/>
    </row>
    <row r="144" spans="15:15" x14ac:dyDescent="0.35">
      <c r="O144" s="149"/>
    </row>
    <row r="145" spans="15:15" x14ac:dyDescent="0.35">
      <c r="O145" s="149"/>
    </row>
    <row r="146" spans="15:15" x14ac:dyDescent="0.35">
      <c r="O146" s="149"/>
    </row>
    <row r="147" spans="15:15" x14ac:dyDescent="0.35">
      <c r="O147" s="149"/>
    </row>
    <row r="148" spans="15:15" x14ac:dyDescent="0.35">
      <c r="O148" s="149"/>
    </row>
    <row r="149" spans="15:15" x14ac:dyDescent="0.35">
      <c r="O149" s="149"/>
    </row>
    <row r="150" spans="15:15" x14ac:dyDescent="0.35">
      <c r="O150" s="149"/>
    </row>
    <row r="151" spans="15:15" x14ac:dyDescent="0.35">
      <c r="O151" s="149"/>
    </row>
    <row r="152" spans="15:15" x14ac:dyDescent="0.35">
      <c r="O152" s="149"/>
    </row>
    <row r="153" spans="15:15" x14ac:dyDescent="0.35">
      <c r="O153" s="149"/>
    </row>
    <row r="154" spans="15:15" x14ac:dyDescent="0.35">
      <c r="O154" s="149"/>
    </row>
    <row r="155" spans="15:15" x14ac:dyDescent="0.35">
      <c r="O155" s="149"/>
    </row>
    <row r="156" spans="15:15" x14ac:dyDescent="0.35">
      <c r="O156" s="149"/>
    </row>
    <row r="157" spans="15:15" x14ac:dyDescent="0.35">
      <c r="O157" s="149"/>
    </row>
    <row r="158" spans="15:15" x14ac:dyDescent="0.35">
      <c r="O158" s="149"/>
    </row>
    <row r="159" spans="15:15" x14ac:dyDescent="0.35">
      <c r="O159" s="149"/>
    </row>
    <row r="160" spans="15:15" x14ac:dyDescent="0.35">
      <c r="O160" s="149"/>
    </row>
    <row r="161" spans="15:15" x14ac:dyDescent="0.35">
      <c r="O161" s="149"/>
    </row>
    <row r="162" spans="15:15" x14ac:dyDescent="0.35">
      <c r="O162" s="149"/>
    </row>
    <row r="163" spans="15:15" x14ac:dyDescent="0.35">
      <c r="O163" s="149"/>
    </row>
    <row r="164" spans="15:15" x14ac:dyDescent="0.35">
      <c r="O164" s="149"/>
    </row>
    <row r="165" spans="15:15" x14ac:dyDescent="0.35">
      <c r="O165" s="149"/>
    </row>
    <row r="166" spans="15:15" x14ac:dyDescent="0.35">
      <c r="O166" s="149"/>
    </row>
    <row r="167" spans="15:15" x14ac:dyDescent="0.35">
      <c r="O167" s="149"/>
    </row>
    <row r="168" spans="15:15" x14ac:dyDescent="0.35">
      <c r="O168" s="149"/>
    </row>
    <row r="169" spans="15:15" x14ac:dyDescent="0.35">
      <c r="O169" s="149"/>
    </row>
    <row r="170" spans="15:15" x14ac:dyDescent="0.35">
      <c r="O170" s="149"/>
    </row>
    <row r="171" spans="15:15" x14ac:dyDescent="0.35">
      <c r="O171" s="149"/>
    </row>
    <row r="172" spans="15:15" x14ac:dyDescent="0.35">
      <c r="O172" s="149"/>
    </row>
    <row r="173" spans="15:15" x14ac:dyDescent="0.35">
      <c r="O173" s="149"/>
    </row>
    <row r="174" spans="15:15" x14ac:dyDescent="0.35">
      <c r="O174" s="149"/>
    </row>
    <row r="175" spans="15:15" x14ac:dyDescent="0.35">
      <c r="O175" s="149"/>
    </row>
    <row r="176" spans="15:15" x14ac:dyDescent="0.35">
      <c r="O176" s="149"/>
    </row>
    <row r="177" spans="15:15" x14ac:dyDescent="0.35">
      <c r="O177" s="149"/>
    </row>
    <row r="178" spans="15:15" x14ac:dyDescent="0.35">
      <c r="O178" s="149"/>
    </row>
    <row r="179" spans="15:15" x14ac:dyDescent="0.35">
      <c r="O179" s="149"/>
    </row>
    <row r="180" spans="15:15" x14ac:dyDescent="0.35">
      <c r="O180" s="149"/>
    </row>
    <row r="181" spans="15:15" x14ac:dyDescent="0.35">
      <c r="O181" s="149"/>
    </row>
    <row r="182" spans="15:15" x14ac:dyDescent="0.35">
      <c r="O182" s="149"/>
    </row>
    <row r="183" spans="15:15" x14ac:dyDescent="0.35">
      <c r="O183" s="149"/>
    </row>
    <row r="184" spans="15:15" x14ac:dyDescent="0.35">
      <c r="O184" s="149"/>
    </row>
    <row r="185" spans="15:15" x14ac:dyDescent="0.35">
      <c r="O185" s="149"/>
    </row>
    <row r="186" spans="15:15" x14ac:dyDescent="0.35">
      <c r="O186" s="149"/>
    </row>
    <row r="187" spans="15:15" x14ac:dyDescent="0.35">
      <c r="O187" s="149"/>
    </row>
    <row r="188" spans="15:15" x14ac:dyDescent="0.35">
      <c r="O188" s="149"/>
    </row>
    <row r="189" spans="15:15" x14ac:dyDescent="0.35">
      <c r="O189" s="149"/>
    </row>
    <row r="190" spans="15:15" x14ac:dyDescent="0.35">
      <c r="O190" s="149"/>
    </row>
    <row r="191" spans="15:15" x14ac:dyDescent="0.35">
      <c r="O191" s="149"/>
    </row>
    <row r="192" spans="15:15" x14ac:dyDescent="0.35">
      <c r="O192" s="149"/>
    </row>
    <row r="193" spans="15:15" x14ac:dyDescent="0.35">
      <c r="O193" s="149"/>
    </row>
    <row r="194" spans="15:15" x14ac:dyDescent="0.35">
      <c r="O194" s="149"/>
    </row>
    <row r="195" spans="15:15" x14ac:dyDescent="0.35">
      <c r="O195" s="149"/>
    </row>
    <row r="196" spans="15:15" x14ac:dyDescent="0.35">
      <c r="O196" s="149"/>
    </row>
    <row r="197" spans="15:15" x14ac:dyDescent="0.35">
      <c r="O197" s="149"/>
    </row>
    <row r="198" spans="15:15" x14ac:dyDescent="0.35">
      <c r="O198" s="149"/>
    </row>
    <row r="199" spans="15:15" x14ac:dyDescent="0.35">
      <c r="O199" s="149"/>
    </row>
    <row r="200" spans="15:15" x14ac:dyDescent="0.35">
      <c r="O200" s="149"/>
    </row>
    <row r="201" spans="15:15" x14ac:dyDescent="0.35">
      <c r="O201" s="149"/>
    </row>
    <row r="202" spans="15:15" x14ac:dyDescent="0.35">
      <c r="O202" s="149"/>
    </row>
    <row r="203" spans="15:15" x14ac:dyDescent="0.35">
      <c r="O203" s="149"/>
    </row>
    <row r="204" spans="15:15" x14ac:dyDescent="0.35">
      <c r="O204" s="149"/>
    </row>
    <row r="205" spans="15:15" x14ac:dyDescent="0.35">
      <c r="O205" s="149"/>
    </row>
    <row r="206" spans="15:15" x14ac:dyDescent="0.35">
      <c r="O206" s="149"/>
    </row>
    <row r="207" spans="15:15" x14ac:dyDescent="0.35">
      <c r="O207" s="149"/>
    </row>
    <row r="208" spans="15:15" x14ac:dyDescent="0.35">
      <c r="O208" s="149"/>
    </row>
    <row r="209" spans="15:15" x14ac:dyDescent="0.35">
      <c r="O209" s="149"/>
    </row>
    <row r="210" spans="15:15" x14ac:dyDescent="0.35">
      <c r="O210" s="149"/>
    </row>
    <row r="211" spans="15:15" x14ac:dyDescent="0.35">
      <c r="O211" s="149"/>
    </row>
    <row r="212" spans="15:15" x14ac:dyDescent="0.35">
      <c r="O212" s="149"/>
    </row>
    <row r="213" spans="15:15" x14ac:dyDescent="0.35">
      <c r="O213" s="149"/>
    </row>
    <row r="214" spans="15:15" x14ac:dyDescent="0.35">
      <c r="O214" s="149"/>
    </row>
    <row r="215" spans="15:15" x14ac:dyDescent="0.35">
      <c r="O215" s="149"/>
    </row>
    <row r="216" spans="15:15" x14ac:dyDescent="0.35">
      <c r="O216" s="149"/>
    </row>
    <row r="217" spans="15:15" x14ac:dyDescent="0.35">
      <c r="O217" s="149"/>
    </row>
    <row r="218" spans="15:15" x14ac:dyDescent="0.35">
      <c r="O218" s="149"/>
    </row>
    <row r="219" spans="15:15" x14ac:dyDescent="0.35">
      <c r="O219" s="149"/>
    </row>
    <row r="220" spans="15:15" x14ac:dyDescent="0.35">
      <c r="O220" s="149"/>
    </row>
    <row r="221" spans="15:15" x14ac:dyDescent="0.35">
      <c r="O221" s="149"/>
    </row>
    <row r="222" spans="15:15" x14ac:dyDescent="0.35">
      <c r="O222" s="149"/>
    </row>
    <row r="223" spans="15:15" x14ac:dyDescent="0.35">
      <c r="O223" s="149"/>
    </row>
    <row r="224" spans="15:15" x14ac:dyDescent="0.35">
      <c r="O224" s="149"/>
    </row>
    <row r="225" spans="15:15" x14ac:dyDescent="0.35">
      <c r="O225" s="149"/>
    </row>
    <row r="226" spans="15:15" x14ac:dyDescent="0.35">
      <c r="O226" s="149"/>
    </row>
    <row r="227" spans="15:15" x14ac:dyDescent="0.35">
      <c r="O227" s="149"/>
    </row>
    <row r="228" spans="15:15" x14ac:dyDescent="0.35">
      <c r="O228" s="149"/>
    </row>
    <row r="229" spans="15:15" x14ac:dyDescent="0.35">
      <c r="O229" s="149"/>
    </row>
    <row r="230" spans="15:15" x14ac:dyDescent="0.35">
      <c r="O230" s="149"/>
    </row>
    <row r="231" spans="15:15" x14ac:dyDescent="0.35">
      <c r="O231" s="149"/>
    </row>
    <row r="232" spans="15:15" x14ac:dyDescent="0.35">
      <c r="O232" s="149"/>
    </row>
    <row r="233" spans="15:15" x14ac:dyDescent="0.35">
      <c r="O233" s="149"/>
    </row>
    <row r="234" spans="15:15" x14ac:dyDescent="0.35">
      <c r="O234" s="149"/>
    </row>
    <row r="235" spans="15:15" x14ac:dyDescent="0.35">
      <c r="O235" s="149"/>
    </row>
    <row r="236" spans="15:15" x14ac:dyDescent="0.35">
      <c r="O236" s="149"/>
    </row>
    <row r="237" spans="15:15" x14ac:dyDescent="0.35">
      <c r="O237" s="149"/>
    </row>
    <row r="238" spans="15:15" x14ac:dyDescent="0.35">
      <c r="O238" s="149"/>
    </row>
    <row r="239" spans="15:15" x14ac:dyDescent="0.35">
      <c r="O239" s="149"/>
    </row>
    <row r="240" spans="15:15" x14ac:dyDescent="0.35">
      <c r="O240" s="149"/>
    </row>
    <row r="241" spans="15:15" x14ac:dyDescent="0.35">
      <c r="O241" s="149"/>
    </row>
    <row r="242" spans="15:15" x14ac:dyDescent="0.35">
      <c r="O242" s="149"/>
    </row>
    <row r="243" spans="15:15" x14ac:dyDescent="0.35">
      <c r="O243" s="149"/>
    </row>
    <row r="244" spans="15:15" x14ac:dyDescent="0.35">
      <c r="O244" s="149"/>
    </row>
    <row r="245" spans="15:15" x14ac:dyDescent="0.35">
      <c r="O245" s="149"/>
    </row>
    <row r="246" spans="15:15" x14ac:dyDescent="0.35">
      <c r="O246" s="149"/>
    </row>
    <row r="247" spans="15:15" x14ac:dyDescent="0.35">
      <c r="O247" s="149"/>
    </row>
    <row r="248" spans="15:15" x14ac:dyDescent="0.35">
      <c r="O248" s="149"/>
    </row>
    <row r="249" spans="15:15" x14ac:dyDescent="0.35">
      <c r="O249" s="149"/>
    </row>
    <row r="250" spans="15:15" x14ac:dyDescent="0.35">
      <c r="O250" s="149"/>
    </row>
    <row r="251" spans="15:15" x14ac:dyDescent="0.35">
      <c r="O251" s="149"/>
    </row>
    <row r="252" spans="15:15" x14ac:dyDescent="0.35">
      <c r="O252" s="149"/>
    </row>
    <row r="253" spans="15:15" x14ac:dyDescent="0.35">
      <c r="O253" s="149"/>
    </row>
    <row r="254" spans="15:15" x14ac:dyDescent="0.35">
      <c r="O254" s="149"/>
    </row>
    <row r="255" spans="15:15" x14ac:dyDescent="0.35">
      <c r="O255" s="149"/>
    </row>
    <row r="256" spans="15:15" x14ac:dyDescent="0.35">
      <c r="O256" s="149"/>
    </row>
    <row r="257" spans="15:15" x14ac:dyDescent="0.35">
      <c r="O257" s="149"/>
    </row>
    <row r="258" spans="15:15" x14ac:dyDescent="0.35">
      <c r="O258" s="149"/>
    </row>
    <row r="259" spans="15:15" x14ac:dyDescent="0.35">
      <c r="O259" s="149"/>
    </row>
    <row r="260" spans="15:15" x14ac:dyDescent="0.35">
      <c r="O260" s="149"/>
    </row>
    <row r="261" spans="15:15" x14ac:dyDescent="0.35">
      <c r="O261" s="149"/>
    </row>
    <row r="262" spans="15:15" x14ac:dyDescent="0.35">
      <c r="O262" s="149"/>
    </row>
    <row r="263" spans="15:15" x14ac:dyDescent="0.35">
      <c r="O263" s="149"/>
    </row>
    <row r="264" spans="15:15" x14ac:dyDescent="0.35">
      <c r="O264" s="149"/>
    </row>
    <row r="265" spans="15:15" x14ac:dyDescent="0.35">
      <c r="O265" s="149"/>
    </row>
    <row r="266" spans="15:15" x14ac:dyDescent="0.35">
      <c r="O266" s="149"/>
    </row>
    <row r="267" spans="15:15" x14ac:dyDescent="0.35">
      <c r="O267" s="149"/>
    </row>
    <row r="268" spans="15:15" x14ac:dyDescent="0.35">
      <c r="O268" s="149"/>
    </row>
    <row r="269" spans="15:15" x14ac:dyDescent="0.35">
      <c r="O269" s="149"/>
    </row>
    <row r="270" spans="15:15" x14ac:dyDescent="0.35">
      <c r="O270" s="149"/>
    </row>
    <row r="271" spans="15:15" x14ac:dyDescent="0.35">
      <c r="O271" s="149"/>
    </row>
    <row r="272" spans="15:15" x14ac:dyDescent="0.35">
      <c r="O272" s="149"/>
    </row>
    <row r="273" spans="15:15" x14ac:dyDescent="0.35">
      <c r="O273" s="149"/>
    </row>
    <row r="274" spans="15:15" x14ac:dyDescent="0.35">
      <c r="O274" s="149"/>
    </row>
    <row r="275" spans="15:15" x14ac:dyDescent="0.35">
      <c r="O275" s="149"/>
    </row>
    <row r="276" spans="15:15" x14ac:dyDescent="0.35">
      <c r="O276" s="149"/>
    </row>
    <row r="277" spans="15:15" x14ac:dyDescent="0.35">
      <c r="O277" s="149"/>
    </row>
    <row r="278" spans="15:15" x14ac:dyDescent="0.35">
      <c r="O278" s="149"/>
    </row>
    <row r="279" spans="15:15" x14ac:dyDescent="0.35">
      <c r="O279" s="149"/>
    </row>
    <row r="280" spans="15:15" x14ac:dyDescent="0.35">
      <c r="O280" s="149"/>
    </row>
    <row r="281" spans="15:15" x14ac:dyDescent="0.35">
      <c r="O281" s="149"/>
    </row>
    <row r="282" spans="15:15" x14ac:dyDescent="0.35">
      <c r="O282" s="149"/>
    </row>
    <row r="283" spans="15:15" x14ac:dyDescent="0.35">
      <c r="O283" s="149"/>
    </row>
    <row r="284" spans="15:15" x14ac:dyDescent="0.35">
      <c r="O284" s="149"/>
    </row>
    <row r="285" spans="15:15" x14ac:dyDescent="0.35">
      <c r="O285" s="149"/>
    </row>
    <row r="286" spans="15:15" x14ac:dyDescent="0.35">
      <c r="O286" s="149"/>
    </row>
    <row r="287" spans="15:15" x14ac:dyDescent="0.35">
      <c r="O287" s="149"/>
    </row>
    <row r="288" spans="15:15" x14ac:dyDescent="0.35">
      <c r="O288" s="149"/>
    </row>
    <row r="289" spans="15:15" x14ac:dyDescent="0.35">
      <c r="O289" s="149"/>
    </row>
    <row r="290" spans="15:15" x14ac:dyDescent="0.35">
      <c r="O290" s="149"/>
    </row>
    <row r="291" spans="15:15" x14ac:dyDescent="0.35">
      <c r="O291" s="149"/>
    </row>
    <row r="292" spans="15:15" x14ac:dyDescent="0.35">
      <c r="O292" s="149"/>
    </row>
    <row r="293" spans="15:15" x14ac:dyDescent="0.35">
      <c r="O293" s="149"/>
    </row>
    <row r="294" spans="15:15" x14ac:dyDescent="0.35">
      <c r="O294" s="149"/>
    </row>
    <row r="295" spans="15:15" x14ac:dyDescent="0.35">
      <c r="O295" s="149"/>
    </row>
    <row r="296" spans="15:15" x14ac:dyDescent="0.35">
      <c r="O296" s="149"/>
    </row>
    <row r="297" spans="15:15" x14ac:dyDescent="0.35">
      <c r="O297" s="149"/>
    </row>
    <row r="298" spans="15:15" x14ac:dyDescent="0.35">
      <c r="O298" s="149"/>
    </row>
    <row r="299" spans="15:15" x14ac:dyDescent="0.35">
      <c r="O299" s="149"/>
    </row>
    <row r="300" spans="15:15" x14ac:dyDescent="0.35">
      <c r="O300" s="149"/>
    </row>
    <row r="301" spans="15:15" x14ac:dyDescent="0.35">
      <c r="O301" s="149"/>
    </row>
    <row r="302" spans="15:15" x14ac:dyDescent="0.35">
      <c r="O302" s="149"/>
    </row>
    <row r="303" spans="15:15" x14ac:dyDescent="0.35">
      <c r="O303" s="149"/>
    </row>
    <row r="304" spans="15:15" x14ac:dyDescent="0.35">
      <c r="O304" s="149"/>
    </row>
    <row r="305" spans="15:15" x14ac:dyDescent="0.35">
      <c r="O305" s="149"/>
    </row>
    <row r="306" spans="15:15" x14ac:dyDescent="0.35">
      <c r="O306" s="149"/>
    </row>
    <row r="307" spans="15:15" x14ac:dyDescent="0.35">
      <c r="O307" s="149"/>
    </row>
    <row r="308" spans="15:15" x14ac:dyDescent="0.35">
      <c r="O308" s="149"/>
    </row>
    <row r="309" spans="15:15" x14ac:dyDescent="0.35">
      <c r="O309" s="149"/>
    </row>
    <row r="310" spans="15:15" x14ac:dyDescent="0.35">
      <c r="O310" s="149"/>
    </row>
    <row r="311" spans="15:15" x14ac:dyDescent="0.35">
      <c r="O311" s="149"/>
    </row>
    <row r="312" spans="15:15" x14ac:dyDescent="0.35">
      <c r="O312" s="149"/>
    </row>
    <row r="313" spans="15:15" x14ac:dyDescent="0.35">
      <c r="O313" s="149"/>
    </row>
    <row r="314" spans="15:15" x14ac:dyDescent="0.35">
      <c r="O314" s="149"/>
    </row>
    <row r="315" spans="15:15" x14ac:dyDescent="0.35">
      <c r="O315" s="149"/>
    </row>
    <row r="316" spans="15:15" x14ac:dyDescent="0.35">
      <c r="O316" s="149"/>
    </row>
    <row r="317" spans="15:15" x14ac:dyDescent="0.35">
      <c r="O317" s="149"/>
    </row>
    <row r="318" spans="15:15" x14ac:dyDescent="0.35">
      <c r="O318" s="149"/>
    </row>
    <row r="319" spans="15:15" x14ac:dyDescent="0.35">
      <c r="O319" s="149"/>
    </row>
    <row r="320" spans="15:15" x14ac:dyDescent="0.35">
      <c r="O320" s="149"/>
    </row>
    <row r="321" spans="15:15" x14ac:dyDescent="0.35">
      <c r="O321" s="149"/>
    </row>
    <row r="322" spans="15:15" x14ac:dyDescent="0.35">
      <c r="O322" s="149"/>
    </row>
    <row r="323" spans="15:15" x14ac:dyDescent="0.35">
      <c r="O323" s="149"/>
    </row>
    <row r="324" spans="15:15" x14ac:dyDescent="0.35">
      <c r="O324" s="149"/>
    </row>
    <row r="325" spans="15:15" x14ac:dyDescent="0.35">
      <c r="O325" s="149"/>
    </row>
    <row r="326" spans="15:15" x14ac:dyDescent="0.35">
      <c r="O326" s="149"/>
    </row>
    <row r="327" spans="15:15" x14ac:dyDescent="0.35">
      <c r="O327" s="149"/>
    </row>
    <row r="328" spans="15:15" x14ac:dyDescent="0.35">
      <c r="O328" s="149"/>
    </row>
    <row r="329" spans="15:15" x14ac:dyDescent="0.35">
      <c r="O329" s="149"/>
    </row>
    <row r="330" spans="15:15" x14ac:dyDescent="0.35">
      <c r="O330" s="149"/>
    </row>
    <row r="331" spans="15:15" x14ac:dyDescent="0.35">
      <c r="O331" s="149"/>
    </row>
    <row r="332" spans="15:15" x14ac:dyDescent="0.35">
      <c r="O332" s="149"/>
    </row>
    <row r="333" spans="15:15" x14ac:dyDescent="0.35">
      <c r="O333" s="149"/>
    </row>
    <row r="334" spans="15:15" x14ac:dyDescent="0.35">
      <c r="O334" s="149"/>
    </row>
    <row r="335" spans="15:15" x14ac:dyDescent="0.35">
      <c r="O335" s="149"/>
    </row>
    <row r="336" spans="15:15" x14ac:dyDescent="0.35">
      <c r="O336" s="149"/>
    </row>
    <row r="337" spans="15:15" x14ac:dyDescent="0.35">
      <c r="O337" s="149"/>
    </row>
    <row r="338" spans="15:15" x14ac:dyDescent="0.35">
      <c r="O338" s="149"/>
    </row>
    <row r="339" spans="15:15" x14ac:dyDescent="0.35">
      <c r="O339" s="149"/>
    </row>
    <row r="340" spans="15:15" x14ac:dyDescent="0.35">
      <c r="O340" s="149"/>
    </row>
    <row r="341" spans="15:15" x14ac:dyDescent="0.35">
      <c r="O341" s="149"/>
    </row>
    <row r="342" spans="15:15" x14ac:dyDescent="0.35">
      <c r="O342" s="149"/>
    </row>
    <row r="343" spans="15:15" x14ac:dyDescent="0.35">
      <c r="O343" s="149"/>
    </row>
    <row r="344" spans="15:15" x14ac:dyDescent="0.35">
      <c r="O344" s="149"/>
    </row>
    <row r="345" spans="15:15" x14ac:dyDescent="0.35">
      <c r="O345" s="149"/>
    </row>
    <row r="346" spans="15:15" x14ac:dyDescent="0.35">
      <c r="O346" s="149"/>
    </row>
    <row r="347" spans="15:15" x14ac:dyDescent="0.35">
      <c r="O347" s="149"/>
    </row>
    <row r="348" spans="15:15" x14ac:dyDescent="0.35">
      <c r="O348" s="149"/>
    </row>
    <row r="349" spans="15:15" x14ac:dyDescent="0.35">
      <c r="O349" s="149"/>
    </row>
    <row r="350" spans="15:15" x14ac:dyDescent="0.35">
      <c r="O350" s="149"/>
    </row>
    <row r="351" spans="15:15" x14ac:dyDescent="0.35">
      <c r="O351" s="149"/>
    </row>
    <row r="352" spans="15:15" x14ac:dyDescent="0.35">
      <c r="O352" s="149"/>
    </row>
    <row r="353" spans="15:15" x14ac:dyDescent="0.35">
      <c r="O353" s="149"/>
    </row>
    <row r="354" spans="15:15" x14ac:dyDescent="0.35">
      <c r="O354" s="149"/>
    </row>
    <row r="355" spans="15:15" x14ac:dyDescent="0.35">
      <c r="O355" s="149"/>
    </row>
    <row r="356" spans="15:15" x14ac:dyDescent="0.35">
      <c r="O356" s="149"/>
    </row>
    <row r="357" spans="15:15" x14ac:dyDescent="0.35">
      <c r="O357" s="149"/>
    </row>
    <row r="358" spans="15:15" x14ac:dyDescent="0.35">
      <c r="O358" s="149"/>
    </row>
    <row r="359" spans="15:15" x14ac:dyDescent="0.35">
      <c r="O359" s="149"/>
    </row>
    <row r="360" spans="15:15" x14ac:dyDescent="0.35">
      <c r="O360" s="149"/>
    </row>
    <row r="361" spans="15:15" x14ac:dyDescent="0.35">
      <c r="O361" s="149"/>
    </row>
    <row r="362" spans="15:15" x14ac:dyDescent="0.35">
      <c r="O362" s="149"/>
    </row>
    <row r="363" spans="15:15" x14ac:dyDescent="0.35">
      <c r="O363" s="149"/>
    </row>
    <row r="364" spans="15:15" x14ac:dyDescent="0.35">
      <c r="O364" s="149"/>
    </row>
    <row r="365" spans="15:15" x14ac:dyDescent="0.35">
      <c r="O365" s="149"/>
    </row>
    <row r="366" spans="15:15" x14ac:dyDescent="0.35">
      <c r="O366" s="149"/>
    </row>
    <row r="367" spans="15:15" x14ac:dyDescent="0.35">
      <c r="O367" s="149"/>
    </row>
    <row r="368" spans="15:15" x14ac:dyDescent="0.35">
      <c r="O368" s="149"/>
    </row>
    <row r="369" spans="15:15" x14ac:dyDescent="0.35">
      <c r="O369" s="149"/>
    </row>
    <row r="370" spans="15:15" x14ac:dyDescent="0.35">
      <c r="O370" s="149"/>
    </row>
    <row r="371" spans="15:15" x14ac:dyDescent="0.35">
      <c r="O371" s="149"/>
    </row>
    <row r="372" spans="15:15" x14ac:dyDescent="0.35">
      <c r="O372" s="149"/>
    </row>
    <row r="373" spans="15:15" x14ac:dyDescent="0.35">
      <c r="O373" s="149"/>
    </row>
    <row r="374" spans="15:15" x14ac:dyDescent="0.35">
      <c r="O374" s="149"/>
    </row>
    <row r="375" spans="15:15" x14ac:dyDescent="0.35">
      <c r="O375" s="149"/>
    </row>
    <row r="376" spans="15:15" x14ac:dyDescent="0.35">
      <c r="O376" s="149"/>
    </row>
    <row r="377" spans="15:15" x14ac:dyDescent="0.35">
      <c r="O377" s="149"/>
    </row>
    <row r="378" spans="15:15" x14ac:dyDescent="0.35">
      <c r="O378" s="149"/>
    </row>
    <row r="379" spans="15:15" x14ac:dyDescent="0.35">
      <c r="O379" s="149"/>
    </row>
    <row r="380" spans="15:15" x14ac:dyDescent="0.35">
      <c r="O380" s="149"/>
    </row>
    <row r="381" spans="15:15" x14ac:dyDescent="0.35">
      <c r="O381" s="149"/>
    </row>
    <row r="382" spans="15:15" x14ac:dyDescent="0.35">
      <c r="O382" s="149"/>
    </row>
    <row r="383" spans="15:15" x14ac:dyDescent="0.35">
      <c r="O383" s="149"/>
    </row>
    <row r="384" spans="15:15" x14ac:dyDescent="0.35">
      <c r="O384" s="149"/>
    </row>
    <row r="385" spans="15:15" x14ac:dyDescent="0.35">
      <c r="O385" s="149"/>
    </row>
    <row r="386" spans="15:15" x14ac:dyDescent="0.35">
      <c r="O386" s="149"/>
    </row>
    <row r="387" spans="15:15" x14ac:dyDescent="0.35">
      <c r="O387" s="149"/>
    </row>
    <row r="388" spans="15:15" x14ac:dyDescent="0.35">
      <c r="O388" s="149"/>
    </row>
    <row r="389" spans="15:15" x14ac:dyDescent="0.35">
      <c r="O389" s="149"/>
    </row>
    <row r="390" spans="15:15" x14ac:dyDescent="0.35">
      <c r="O390" s="149"/>
    </row>
    <row r="391" spans="15:15" x14ac:dyDescent="0.35">
      <c r="O391" s="149"/>
    </row>
    <row r="392" spans="15:15" x14ac:dyDescent="0.35">
      <c r="O392" s="149"/>
    </row>
    <row r="393" spans="15:15" x14ac:dyDescent="0.35">
      <c r="O393" s="149"/>
    </row>
    <row r="394" spans="15:15" x14ac:dyDescent="0.35">
      <c r="O394" s="149"/>
    </row>
    <row r="395" spans="15:15" x14ac:dyDescent="0.35">
      <c r="O395" s="149"/>
    </row>
    <row r="396" spans="15:15" x14ac:dyDescent="0.35">
      <c r="O396" s="149"/>
    </row>
    <row r="397" spans="15:15" x14ac:dyDescent="0.35">
      <c r="O397" s="149"/>
    </row>
    <row r="398" spans="15:15" x14ac:dyDescent="0.35">
      <c r="O398" s="149"/>
    </row>
    <row r="399" spans="15:15" x14ac:dyDescent="0.35">
      <c r="O399" s="149"/>
    </row>
    <row r="400" spans="15:15" x14ac:dyDescent="0.35">
      <c r="O400" s="149"/>
    </row>
    <row r="401" spans="15:15" x14ac:dyDescent="0.35">
      <c r="O401" s="149"/>
    </row>
    <row r="402" spans="15:15" x14ac:dyDescent="0.35">
      <c r="O402" s="149"/>
    </row>
    <row r="403" spans="15:15" x14ac:dyDescent="0.35">
      <c r="O403" s="149"/>
    </row>
    <row r="404" spans="15:15" x14ac:dyDescent="0.35">
      <c r="O404" s="149"/>
    </row>
    <row r="405" spans="15:15" x14ac:dyDescent="0.35">
      <c r="O405" s="149"/>
    </row>
    <row r="406" spans="15:15" x14ac:dyDescent="0.35">
      <c r="O406" s="149"/>
    </row>
    <row r="407" spans="15:15" x14ac:dyDescent="0.35">
      <c r="O407" s="149"/>
    </row>
    <row r="408" spans="15:15" x14ac:dyDescent="0.35">
      <c r="O408" s="149"/>
    </row>
    <row r="409" spans="15:15" x14ac:dyDescent="0.35">
      <c r="O409" s="149"/>
    </row>
    <row r="410" spans="15:15" x14ac:dyDescent="0.35">
      <c r="O410" s="149"/>
    </row>
    <row r="411" spans="15:15" x14ac:dyDescent="0.35">
      <c r="O411" s="149"/>
    </row>
    <row r="412" spans="15:15" x14ac:dyDescent="0.35">
      <c r="O412" s="149"/>
    </row>
    <row r="413" spans="15:15" x14ac:dyDescent="0.35">
      <c r="O413" s="149"/>
    </row>
    <row r="414" spans="15:15" x14ac:dyDescent="0.35">
      <c r="O414" s="149"/>
    </row>
    <row r="415" spans="15:15" x14ac:dyDescent="0.35">
      <c r="O415" s="149"/>
    </row>
    <row r="416" spans="15:15" x14ac:dyDescent="0.35">
      <c r="O416" s="149"/>
    </row>
    <row r="417" spans="15:15" x14ac:dyDescent="0.35">
      <c r="O417" s="149"/>
    </row>
    <row r="418" spans="15:15" x14ac:dyDescent="0.35">
      <c r="O418" s="149"/>
    </row>
    <row r="419" spans="15:15" x14ac:dyDescent="0.35">
      <c r="O419" s="149"/>
    </row>
    <row r="420" spans="15:15" x14ac:dyDescent="0.35">
      <c r="O420" s="149"/>
    </row>
    <row r="421" spans="15:15" x14ac:dyDescent="0.35">
      <c r="O421" s="149"/>
    </row>
    <row r="422" spans="15:15" x14ac:dyDescent="0.35">
      <c r="O422" s="149"/>
    </row>
    <row r="423" spans="15:15" x14ac:dyDescent="0.35">
      <c r="O423" s="149"/>
    </row>
    <row r="424" spans="15:15" x14ac:dyDescent="0.35">
      <c r="O424" s="149"/>
    </row>
    <row r="425" spans="15:15" x14ac:dyDescent="0.35">
      <c r="O425" s="149"/>
    </row>
    <row r="426" spans="15:15" x14ac:dyDescent="0.35">
      <c r="O426" s="149"/>
    </row>
    <row r="427" spans="15:15" x14ac:dyDescent="0.35">
      <c r="O427" s="149"/>
    </row>
    <row r="428" spans="15:15" x14ac:dyDescent="0.35">
      <c r="O428" s="149"/>
    </row>
    <row r="429" spans="15:15" x14ac:dyDescent="0.35">
      <c r="O429" s="149"/>
    </row>
    <row r="430" spans="15:15" x14ac:dyDescent="0.35">
      <c r="O430" s="149"/>
    </row>
    <row r="431" spans="15:15" x14ac:dyDescent="0.35">
      <c r="O431" s="149"/>
    </row>
    <row r="432" spans="15:15" x14ac:dyDescent="0.35">
      <c r="O432" s="149"/>
    </row>
    <row r="433" spans="15:15" x14ac:dyDescent="0.35">
      <c r="O433" s="149"/>
    </row>
    <row r="434" spans="15:15" x14ac:dyDescent="0.35">
      <c r="O434" s="149"/>
    </row>
    <row r="435" spans="15:15" x14ac:dyDescent="0.35">
      <c r="O435" s="149"/>
    </row>
    <row r="436" spans="15:15" x14ac:dyDescent="0.35">
      <c r="O436" s="149"/>
    </row>
    <row r="437" spans="15:15" x14ac:dyDescent="0.35">
      <c r="O437" s="149"/>
    </row>
    <row r="438" spans="15:15" x14ac:dyDescent="0.35">
      <c r="O438" s="149"/>
    </row>
    <row r="439" spans="15:15" x14ac:dyDescent="0.35">
      <c r="O439" s="149"/>
    </row>
    <row r="440" spans="15:15" x14ac:dyDescent="0.35">
      <c r="O440" s="149"/>
    </row>
    <row r="441" spans="15:15" x14ac:dyDescent="0.35">
      <c r="O441" s="149"/>
    </row>
    <row r="442" spans="15:15" x14ac:dyDescent="0.35">
      <c r="O442" s="149"/>
    </row>
    <row r="443" spans="15:15" x14ac:dyDescent="0.35">
      <c r="O443" s="149"/>
    </row>
    <row r="444" spans="15:15" x14ac:dyDescent="0.35">
      <c r="O444" s="149"/>
    </row>
    <row r="445" spans="15:15" x14ac:dyDescent="0.35">
      <c r="O445" s="149"/>
    </row>
    <row r="446" spans="15:15" x14ac:dyDescent="0.35">
      <c r="O446" s="149"/>
    </row>
    <row r="447" spans="15:15" x14ac:dyDescent="0.35">
      <c r="O447" s="149"/>
    </row>
    <row r="448" spans="15:15" x14ac:dyDescent="0.35">
      <c r="O448" s="149"/>
    </row>
    <row r="449" spans="15:15" x14ac:dyDescent="0.35">
      <c r="O449" s="149"/>
    </row>
    <row r="450" spans="15:15" x14ac:dyDescent="0.35">
      <c r="O450" s="149"/>
    </row>
    <row r="451" spans="15:15" x14ac:dyDescent="0.35">
      <c r="O451" s="149"/>
    </row>
    <row r="452" spans="15:15" x14ac:dyDescent="0.35">
      <c r="O452" s="149"/>
    </row>
    <row r="453" spans="15:15" x14ac:dyDescent="0.35">
      <c r="O453" s="149"/>
    </row>
    <row r="454" spans="15:15" x14ac:dyDescent="0.35">
      <c r="O454" s="149"/>
    </row>
    <row r="455" spans="15:15" x14ac:dyDescent="0.35">
      <c r="O455" s="149"/>
    </row>
    <row r="456" spans="15:15" x14ac:dyDescent="0.35">
      <c r="O456" s="149"/>
    </row>
    <row r="457" spans="15:15" x14ac:dyDescent="0.35">
      <c r="O457" s="149"/>
    </row>
    <row r="458" spans="15:15" x14ac:dyDescent="0.35">
      <c r="O458" s="149"/>
    </row>
    <row r="459" spans="15:15" x14ac:dyDescent="0.35">
      <c r="O459" s="149"/>
    </row>
    <row r="460" spans="15:15" x14ac:dyDescent="0.35">
      <c r="O460" s="149"/>
    </row>
    <row r="461" spans="15:15" x14ac:dyDescent="0.35">
      <c r="O461" s="149"/>
    </row>
    <row r="462" spans="15:15" x14ac:dyDescent="0.35">
      <c r="O462" s="149"/>
    </row>
    <row r="463" spans="15:15" x14ac:dyDescent="0.35">
      <c r="O463" s="149"/>
    </row>
    <row r="464" spans="15:15" x14ac:dyDescent="0.35">
      <c r="O464" s="149"/>
    </row>
    <row r="465" spans="15:15" x14ac:dyDescent="0.35">
      <c r="O465" s="149"/>
    </row>
    <row r="466" spans="15:15" x14ac:dyDescent="0.35">
      <c r="O466" s="149"/>
    </row>
    <row r="467" spans="15:15" x14ac:dyDescent="0.35">
      <c r="O467" s="149"/>
    </row>
    <row r="468" spans="15:15" x14ac:dyDescent="0.35">
      <c r="O468" s="149"/>
    </row>
    <row r="469" spans="15:15" x14ac:dyDescent="0.35">
      <c r="O469" s="149"/>
    </row>
    <row r="470" spans="15:15" x14ac:dyDescent="0.35">
      <c r="O470" s="149"/>
    </row>
    <row r="471" spans="15:15" x14ac:dyDescent="0.35">
      <c r="O471" s="149"/>
    </row>
    <row r="472" spans="15:15" x14ac:dyDescent="0.35">
      <c r="O472" s="149"/>
    </row>
    <row r="473" spans="15:15" x14ac:dyDescent="0.35">
      <c r="O473" s="149"/>
    </row>
    <row r="474" spans="15:15" x14ac:dyDescent="0.35">
      <c r="O474" s="149"/>
    </row>
    <row r="475" spans="15:15" x14ac:dyDescent="0.35">
      <c r="O475" s="149"/>
    </row>
    <row r="476" spans="15:15" x14ac:dyDescent="0.35">
      <c r="O476" s="149"/>
    </row>
    <row r="477" spans="15:15" x14ac:dyDescent="0.35">
      <c r="O477" s="149"/>
    </row>
    <row r="478" spans="15:15" x14ac:dyDescent="0.35">
      <c r="O478" s="149"/>
    </row>
    <row r="479" spans="15:15" x14ac:dyDescent="0.35">
      <c r="O479" s="149"/>
    </row>
    <row r="480" spans="15:15" x14ac:dyDescent="0.35">
      <c r="O480" s="149"/>
    </row>
    <row r="481" spans="15:15" x14ac:dyDescent="0.35">
      <c r="O481" s="149"/>
    </row>
    <row r="482" spans="15:15" x14ac:dyDescent="0.35">
      <c r="O482" s="149"/>
    </row>
    <row r="483" spans="15:15" x14ac:dyDescent="0.35">
      <c r="O483" s="149"/>
    </row>
    <row r="484" spans="15:15" x14ac:dyDescent="0.35">
      <c r="O484" s="149"/>
    </row>
    <row r="485" spans="15:15" x14ac:dyDescent="0.35">
      <c r="O485" s="149"/>
    </row>
    <row r="486" spans="15:15" x14ac:dyDescent="0.35">
      <c r="O486" s="149"/>
    </row>
    <row r="487" spans="15:15" x14ac:dyDescent="0.35">
      <c r="O487" s="149"/>
    </row>
    <row r="488" spans="15:15" x14ac:dyDescent="0.35">
      <c r="O488" s="149"/>
    </row>
    <row r="489" spans="15:15" x14ac:dyDescent="0.35">
      <c r="O489" s="149"/>
    </row>
    <row r="490" spans="15:15" x14ac:dyDescent="0.35">
      <c r="O490" s="149"/>
    </row>
    <row r="491" spans="15:15" x14ac:dyDescent="0.35">
      <c r="O491" s="149"/>
    </row>
    <row r="492" spans="15:15" x14ac:dyDescent="0.35">
      <c r="O492" s="149"/>
    </row>
    <row r="493" spans="15:15" x14ac:dyDescent="0.35">
      <c r="O493" s="149"/>
    </row>
    <row r="494" spans="15:15" x14ac:dyDescent="0.35">
      <c r="O494" s="149"/>
    </row>
    <row r="495" spans="15:15" x14ac:dyDescent="0.35">
      <c r="O495" s="149"/>
    </row>
    <row r="496" spans="15:15" x14ac:dyDescent="0.35">
      <c r="O496" s="149"/>
    </row>
    <row r="497" spans="15:15" x14ac:dyDescent="0.35">
      <c r="O497" s="149"/>
    </row>
    <row r="498" spans="15:15" x14ac:dyDescent="0.35">
      <c r="O498" s="149"/>
    </row>
    <row r="499" spans="15:15" x14ac:dyDescent="0.35">
      <c r="O499" s="149"/>
    </row>
    <row r="500" spans="15:15" x14ac:dyDescent="0.35">
      <c r="O500" s="149"/>
    </row>
    <row r="501" spans="15:15" x14ac:dyDescent="0.35">
      <c r="O501" s="149"/>
    </row>
    <row r="502" spans="15:15" x14ac:dyDescent="0.35">
      <c r="O502" s="149"/>
    </row>
    <row r="503" spans="15:15" x14ac:dyDescent="0.35">
      <c r="O503" s="149"/>
    </row>
    <row r="504" spans="15:15" x14ac:dyDescent="0.35">
      <c r="O504" s="149"/>
    </row>
    <row r="505" spans="15:15" x14ac:dyDescent="0.35">
      <c r="O505" s="149"/>
    </row>
    <row r="506" spans="15:15" x14ac:dyDescent="0.35">
      <c r="O506" s="149"/>
    </row>
    <row r="507" spans="15:15" x14ac:dyDescent="0.35">
      <c r="O507" s="149"/>
    </row>
    <row r="508" spans="15:15" x14ac:dyDescent="0.35">
      <c r="O508" s="149"/>
    </row>
    <row r="509" spans="15:15" x14ac:dyDescent="0.35">
      <c r="O509" s="149"/>
    </row>
    <row r="510" spans="15:15" x14ac:dyDescent="0.35">
      <c r="O510" s="149"/>
    </row>
    <row r="511" spans="15:15" x14ac:dyDescent="0.35">
      <c r="O511" s="149"/>
    </row>
    <row r="512" spans="15:15" x14ac:dyDescent="0.35">
      <c r="O512" s="149"/>
    </row>
    <row r="513" spans="15:15" x14ac:dyDescent="0.35">
      <c r="O513" s="149"/>
    </row>
    <row r="514" spans="15:15" x14ac:dyDescent="0.35">
      <c r="O514" s="149"/>
    </row>
    <row r="515" spans="15:15" x14ac:dyDescent="0.35">
      <c r="O515" s="149"/>
    </row>
    <row r="516" spans="15:15" x14ac:dyDescent="0.35">
      <c r="O516" s="149"/>
    </row>
    <row r="517" spans="15:15" x14ac:dyDescent="0.35">
      <c r="O517" s="149"/>
    </row>
    <row r="518" spans="15:15" x14ac:dyDescent="0.35">
      <c r="O518" s="149"/>
    </row>
    <row r="519" spans="15:15" x14ac:dyDescent="0.35">
      <c r="O519" s="149"/>
    </row>
    <row r="520" spans="15:15" x14ac:dyDescent="0.35">
      <c r="O520" s="149"/>
    </row>
    <row r="521" spans="15:15" x14ac:dyDescent="0.35">
      <c r="O521" s="149"/>
    </row>
    <row r="522" spans="15:15" x14ac:dyDescent="0.35">
      <c r="O522" s="149"/>
    </row>
    <row r="523" spans="15:15" x14ac:dyDescent="0.35">
      <c r="O523" s="149"/>
    </row>
    <row r="524" spans="15:15" x14ac:dyDescent="0.35">
      <c r="O524" s="149"/>
    </row>
    <row r="525" spans="15:15" x14ac:dyDescent="0.35">
      <c r="O525" s="149"/>
    </row>
    <row r="526" spans="15:15" x14ac:dyDescent="0.35">
      <c r="O526" s="149"/>
    </row>
    <row r="527" spans="15:15" x14ac:dyDescent="0.35">
      <c r="O527" s="149"/>
    </row>
    <row r="528" spans="15:15" x14ac:dyDescent="0.35">
      <c r="O528" s="149"/>
    </row>
    <row r="529" spans="15:15" x14ac:dyDescent="0.35">
      <c r="O529" s="149"/>
    </row>
    <row r="530" spans="15:15" x14ac:dyDescent="0.35">
      <c r="O530" s="149"/>
    </row>
    <row r="531" spans="15:15" x14ac:dyDescent="0.35">
      <c r="O531" s="149"/>
    </row>
    <row r="532" spans="15:15" x14ac:dyDescent="0.35">
      <c r="O532" s="149"/>
    </row>
    <row r="533" spans="15:15" x14ac:dyDescent="0.35">
      <c r="O533" s="149"/>
    </row>
    <row r="534" spans="15:15" x14ac:dyDescent="0.35">
      <c r="O534" s="149"/>
    </row>
    <row r="535" spans="15:15" x14ac:dyDescent="0.35">
      <c r="O535" s="149"/>
    </row>
    <row r="536" spans="15:15" x14ac:dyDescent="0.35">
      <c r="O536" s="149"/>
    </row>
    <row r="537" spans="15:15" x14ac:dyDescent="0.35">
      <c r="O537" s="149"/>
    </row>
    <row r="538" spans="15:15" x14ac:dyDescent="0.35">
      <c r="O538" s="149"/>
    </row>
    <row r="539" spans="15:15" x14ac:dyDescent="0.35">
      <c r="O539" s="149"/>
    </row>
    <row r="540" spans="15:15" x14ac:dyDescent="0.35">
      <c r="O540" s="149"/>
    </row>
    <row r="541" spans="15:15" x14ac:dyDescent="0.35">
      <c r="O541" s="149"/>
    </row>
    <row r="542" spans="15:15" x14ac:dyDescent="0.35">
      <c r="O542" s="149"/>
    </row>
    <row r="543" spans="15:15" x14ac:dyDescent="0.35">
      <c r="O543" s="149"/>
    </row>
    <row r="544" spans="15:15" x14ac:dyDescent="0.35">
      <c r="O544" s="149"/>
    </row>
    <row r="545" spans="15:15" x14ac:dyDescent="0.35">
      <c r="O545" s="149"/>
    </row>
    <row r="546" spans="15:15" x14ac:dyDescent="0.35">
      <c r="O546" s="149"/>
    </row>
    <row r="547" spans="15:15" x14ac:dyDescent="0.35">
      <c r="O547" s="149"/>
    </row>
    <row r="548" spans="15:15" x14ac:dyDescent="0.35">
      <c r="O548" s="149"/>
    </row>
    <row r="549" spans="15:15" x14ac:dyDescent="0.35">
      <c r="O549" s="149"/>
    </row>
    <row r="550" spans="15:15" x14ac:dyDescent="0.35">
      <c r="O550" s="149"/>
    </row>
    <row r="551" spans="15:15" x14ac:dyDescent="0.35">
      <c r="O551" s="149"/>
    </row>
    <row r="552" spans="15:15" x14ac:dyDescent="0.35">
      <c r="O552" s="149"/>
    </row>
    <row r="553" spans="15:15" x14ac:dyDescent="0.35">
      <c r="O553" s="149"/>
    </row>
    <row r="554" spans="15:15" x14ac:dyDescent="0.35">
      <c r="O554" s="149"/>
    </row>
    <row r="555" spans="15:15" x14ac:dyDescent="0.35">
      <c r="O555" s="149"/>
    </row>
    <row r="556" spans="15:15" x14ac:dyDescent="0.35">
      <c r="O556" s="149"/>
    </row>
    <row r="557" spans="15:15" x14ac:dyDescent="0.35">
      <c r="O557" s="149"/>
    </row>
    <row r="558" spans="15:15" x14ac:dyDescent="0.35">
      <c r="O558" s="149"/>
    </row>
    <row r="559" spans="15:15" x14ac:dyDescent="0.35">
      <c r="O559" s="149"/>
    </row>
    <row r="560" spans="15:15" x14ac:dyDescent="0.35">
      <c r="O560" s="149"/>
    </row>
    <row r="561" spans="15:15" x14ac:dyDescent="0.35">
      <c r="O561" s="149"/>
    </row>
    <row r="562" spans="15:15" x14ac:dyDescent="0.35">
      <c r="O562" s="149"/>
    </row>
    <row r="563" spans="15:15" x14ac:dyDescent="0.35">
      <c r="O563" s="149"/>
    </row>
    <row r="564" spans="15:15" x14ac:dyDescent="0.35">
      <c r="O564" s="149"/>
    </row>
    <row r="565" spans="15:15" x14ac:dyDescent="0.35">
      <c r="O565" s="149"/>
    </row>
    <row r="566" spans="15:15" x14ac:dyDescent="0.35">
      <c r="O566" s="149"/>
    </row>
    <row r="567" spans="15:15" x14ac:dyDescent="0.35">
      <c r="O567" s="149"/>
    </row>
    <row r="568" spans="15:15" x14ac:dyDescent="0.35">
      <c r="O568" s="149"/>
    </row>
    <row r="569" spans="15:15" x14ac:dyDescent="0.35">
      <c r="O569" s="149"/>
    </row>
    <row r="570" spans="15:15" x14ac:dyDescent="0.35">
      <c r="O570" s="149"/>
    </row>
    <row r="571" spans="15:15" x14ac:dyDescent="0.35">
      <c r="O571" s="149"/>
    </row>
    <row r="572" spans="15:15" x14ac:dyDescent="0.35">
      <c r="O572" s="149"/>
    </row>
    <row r="573" spans="15:15" x14ac:dyDescent="0.35">
      <c r="O573" s="149"/>
    </row>
    <row r="574" spans="15:15" x14ac:dyDescent="0.35">
      <c r="O574" s="149"/>
    </row>
    <row r="575" spans="15:15" x14ac:dyDescent="0.35">
      <c r="O575" s="149"/>
    </row>
    <row r="576" spans="15:15" x14ac:dyDescent="0.35">
      <c r="O576" s="149"/>
    </row>
    <row r="577" spans="15:15" x14ac:dyDescent="0.35">
      <c r="O577" s="149"/>
    </row>
    <row r="578" spans="15:15" x14ac:dyDescent="0.35">
      <c r="O578" s="149"/>
    </row>
    <row r="579" spans="15:15" x14ac:dyDescent="0.35">
      <c r="O579" s="149"/>
    </row>
    <row r="580" spans="15:15" x14ac:dyDescent="0.35">
      <c r="O580" s="149"/>
    </row>
    <row r="581" spans="15:15" x14ac:dyDescent="0.35">
      <c r="O581" s="149"/>
    </row>
    <row r="582" spans="15:15" x14ac:dyDescent="0.35">
      <c r="O582" s="149"/>
    </row>
    <row r="583" spans="15:15" x14ac:dyDescent="0.35">
      <c r="O583" s="149"/>
    </row>
    <row r="584" spans="15:15" x14ac:dyDescent="0.35">
      <c r="O584" s="149"/>
    </row>
    <row r="585" spans="15:15" x14ac:dyDescent="0.35">
      <c r="O585" s="149"/>
    </row>
    <row r="586" spans="15:15" x14ac:dyDescent="0.35">
      <c r="O586" s="149"/>
    </row>
    <row r="587" spans="15:15" x14ac:dyDescent="0.35">
      <c r="O587" s="149"/>
    </row>
    <row r="588" spans="15:15" x14ac:dyDescent="0.35">
      <c r="O588" s="149"/>
    </row>
    <row r="589" spans="15:15" x14ac:dyDescent="0.35">
      <c r="O589" s="149"/>
    </row>
    <row r="590" spans="15:15" x14ac:dyDescent="0.35">
      <c r="O590" s="149"/>
    </row>
    <row r="591" spans="15:15" x14ac:dyDescent="0.35">
      <c r="O591" s="149"/>
    </row>
    <row r="592" spans="15:15" x14ac:dyDescent="0.35">
      <c r="O592" s="149"/>
    </row>
    <row r="593" spans="15:15" x14ac:dyDescent="0.35">
      <c r="O593" s="149"/>
    </row>
    <row r="594" spans="15:15" x14ac:dyDescent="0.35">
      <c r="O594" s="149"/>
    </row>
    <row r="595" spans="15:15" x14ac:dyDescent="0.35">
      <c r="O595" s="149"/>
    </row>
    <row r="596" spans="15:15" x14ac:dyDescent="0.35">
      <c r="O596" s="149"/>
    </row>
    <row r="597" spans="15:15" x14ac:dyDescent="0.35">
      <c r="O597" s="149"/>
    </row>
    <row r="598" spans="15:15" x14ac:dyDescent="0.35">
      <c r="O598" s="149"/>
    </row>
    <row r="599" spans="15:15" x14ac:dyDescent="0.35">
      <c r="O599" s="149"/>
    </row>
    <row r="600" spans="15:15" x14ac:dyDescent="0.35">
      <c r="O600" s="149"/>
    </row>
    <row r="601" spans="15:15" x14ac:dyDescent="0.35">
      <c r="O601" s="149"/>
    </row>
    <row r="602" spans="15:15" x14ac:dyDescent="0.35">
      <c r="O602" s="149"/>
    </row>
    <row r="603" spans="15:15" x14ac:dyDescent="0.35">
      <c r="O603" s="149"/>
    </row>
    <row r="604" spans="15:15" x14ac:dyDescent="0.35">
      <c r="O604" s="149"/>
    </row>
    <row r="605" spans="15:15" x14ac:dyDescent="0.35">
      <c r="O605" s="149"/>
    </row>
    <row r="606" spans="15:15" x14ac:dyDescent="0.35">
      <c r="O606" s="149"/>
    </row>
    <row r="607" spans="15:15" x14ac:dyDescent="0.35">
      <c r="O607" s="149"/>
    </row>
    <row r="608" spans="15:15" x14ac:dyDescent="0.35">
      <c r="O608" s="149"/>
    </row>
    <row r="609" spans="15:15" x14ac:dyDescent="0.35">
      <c r="O609" s="149"/>
    </row>
    <row r="610" spans="15:15" x14ac:dyDescent="0.35">
      <c r="O610" s="149"/>
    </row>
    <row r="611" spans="15:15" x14ac:dyDescent="0.35">
      <c r="O611" s="149"/>
    </row>
    <row r="612" spans="15:15" x14ac:dyDescent="0.35">
      <c r="O612" s="149"/>
    </row>
    <row r="613" spans="15:15" x14ac:dyDescent="0.35">
      <c r="O613" s="149"/>
    </row>
    <row r="614" spans="15:15" x14ac:dyDescent="0.35">
      <c r="O614" s="149"/>
    </row>
    <row r="615" spans="15:15" x14ac:dyDescent="0.35">
      <c r="O615" s="149"/>
    </row>
    <row r="616" spans="15:15" x14ac:dyDescent="0.35">
      <c r="O616" s="149"/>
    </row>
    <row r="617" spans="15:15" x14ac:dyDescent="0.35">
      <c r="O617" s="149"/>
    </row>
    <row r="618" spans="15:15" x14ac:dyDescent="0.35">
      <c r="O618" s="149"/>
    </row>
    <row r="619" spans="15:15" x14ac:dyDescent="0.35">
      <c r="O619" s="149"/>
    </row>
    <row r="620" spans="15:15" x14ac:dyDescent="0.35">
      <c r="O620" s="149"/>
    </row>
    <row r="621" spans="15:15" x14ac:dyDescent="0.35">
      <c r="O621" s="149"/>
    </row>
    <row r="622" spans="15:15" x14ac:dyDescent="0.35">
      <c r="O622" s="149"/>
    </row>
    <row r="623" spans="15:15" x14ac:dyDescent="0.35">
      <c r="O623" s="149"/>
    </row>
    <row r="624" spans="15:15" x14ac:dyDescent="0.35">
      <c r="O624" s="149"/>
    </row>
    <row r="625" spans="15:15" x14ac:dyDescent="0.35">
      <c r="O625" s="149"/>
    </row>
    <row r="626" spans="15:15" x14ac:dyDescent="0.35">
      <c r="O626" s="149"/>
    </row>
    <row r="627" spans="15:15" x14ac:dyDescent="0.35">
      <c r="O627" s="149"/>
    </row>
    <row r="628" spans="15:15" x14ac:dyDescent="0.35">
      <c r="O628" s="149"/>
    </row>
    <row r="629" spans="15:15" x14ac:dyDescent="0.35">
      <c r="O629" s="149"/>
    </row>
    <row r="630" spans="15:15" x14ac:dyDescent="0.35">
      <c r="O630" s="149"/>
    </row>
    <row r="631" spans="15:15" x14ac:dyDescent="0.35">
      <c r="O631" s="149"/>
    </row>
    <row r="632" spans="15:15" x14ac:dyDescent="0.35">
      <c r="O632" s="149"/>
    </row>
    <row r="633" spans="15:15" x14ac:dyDescent="0.35">
      <c r="O633" s="149"/>
    </row>
    <row r="634" spans="15:15" x14ac:dyDescent="0.35">
      <c r="O634" s="149"/>
    </row>
    <row r="635" spans="15:15" x14ac:dyDescent="0.35">
      <c r="O635" s="149"/>
    </row>
    <row r="636" spans="15:15" x14ac:dyDescent="0.35">
      <c r="O636" s="149"/>
    </row>
    <row r="637" spans="15:15" x14ac:dyDescent="0.35">
      <c r="O637" s="149"/>
    </row>
    <row r="638" spans="15:15" x14ac:dyDescent="0.35">
      <c r="O638" s="149"/>
    </row>
    <row r="639" spans="15:15" x14ac:dyDescent="0.35">
      <c r="O639" s="149"/>
    </row>
    <row r="640" spans="15:15" x14ac:dyDescent="0.35">
      <c r="O640" s="149"/>
    </row>
    <row r="641" spans="15:15" x14ac:dyDescent="0.35">
      <c r="O641" s="149"/>
    </row>
    <row r="642" spans="15:15" x14ac:dyDescent="0.35">
      <c r="O642" s="149"/>
    </row>
    <row r="643" spans="15:15" x14ac:dyDescent="0.35">
      <c r="O643" s="149"/>
    </row>
    <row r="644" spans="15:15" x14ac:dyDescent="0.35">
      <c r="O644" s="149"/>
    </row>
    <row r="645" spans="15:15" x14ac:dyDescent="0.35">
      <c r="O645" s="149"/>
    </row>
    <row r="646" spans="15:15" x14ac:dyDescent="0.35">
      <c r="O646" s="149"/>
    </row>
    <row r="647" spans="15:15" x14ac:dyDescent="0.35">
      <c r="O647" s="149"/>
    </row>
    <row r="648" spans="15:15" x14ac:dyDescent="0.35">
      <c r="O648" s="149"/>
    </row>
    <row r="649" spans="15:15" x14ac:dyDescent="0.35">
      <c r="O649" s="149"/>
    </row>
    <row r="650" spans="15:15" x14ac:dyDescent="0.35">
      <c r="O650" s="149"/>
    </row>
    <row r="651" spans="15:15" x14ac:dyDescent="0.35">
      <c r="O651" s="149"/>
    </row>
    <row r="652" spans="15:15" x14ac:dyDescent="0.35">
      <c r="O652" s="149"/>
    </row>
    <row r="653" spans="15:15" x14ac:dyDescent="0.35">
      <c r="O653" s="149"/>
    </row>
    <row r="654" spans="15:15" x14ac:dyDescent="0.35">
      <c r="O654" s="149"/>
    </row>
    <row r="655" spans="15:15" x14ac:dyDescent="0.35">
      <c r="O655" s="149"/>
    </row>
    <row r="656" spans="15:15" x14ac:dyDescent="0.35">
      <c r="O656" s="149"/>
    </row>
    <row r="657" spans="15:15" x14ac:dyDescent="0.35">
      <c r="O657" s="149"/>
    </row>
    <row r="658" spans="15:15" x14ac:dyDescent="0.35">
      <c r="O658" s="149"/>
    </row>
    <row r="659" spans="15:15" x14ac:dyDescent="0.35">
      <c r="O659" s="149"/>
    </row>
    <row r="660" spans="15:15" x14ac:dyDescent="0.35">
      <c r="O660" s="149"/>
    </row>
    <row r="661" spans="15:15" x14ac:dyDescent="0.35">
      <c r="O661" s="149"/>
    </row>
    <row r="662" spans="15:15" x14ac:dyDescent="0.35">
      <c r="O662" s="149"/>
    </row>
    <row r="663" spans="15:15" x14ac:dyDescent="0.35">
      <c r="O663" s="149"/>
    </row>
    <row r="664" spans="15:15" x14ac:dyDescent="0.35">
      <c r="O664" s="149"/>
    </row>
    <row r="665" spans="15:15" x14ac:dyDescent="0.35">
      <c r="O665" s="149"/>
    </row>
    <row r="666" spans="15:15" x14ac:dyDescent="0.35">
      <c r="O666" s="149"/>
    </row>
    <row r="667" spans="15:15" x14ac:dyDescent="0.35">
      <c r="O667" s="149"/>
    </row>
    <row r="668" spans="15:15" x14ac:dyDescent="0.35">
      <c r="O668" s="149"/>
    </row>
    <row r="669" spans="15:15" x14ac:dyDescent="0.35">
      <c r="O669" s="149"/>
    </row>
    <row r="670" spans="15:15" x14ac:dyDescent="0.35">
      <c r="O670" s="149"/>
    </row>
    <row r="671" spans="15:15" x14ac:dyDescent="0.35">
      <c r="O671" s="149"/>
    </row>
    <row r="672" spans="15:15" x14ac:dyDescent="0.35">
      <c r="O672" s="149"/>
    </row>
    <row r="673" spans="15:15" x14ac:dyDescent="0.35">
      <c r="O673" s="149"/>
    </row>
    <row r="674" spans="15:15" x14ac:dyDescent="0.35">
      <c r="O674" s="149"/>
    </row>
    <row r="675" spans="15:15" x14ac:dyDescent="0.35">
      <c r="O675" s="149"/>
    </row>
    <row r="676" spans="15:15" x14ac:dyDescent="0.35">
      <c r="O676" s="149"/>
    </row>
    <row r="677" spans="15:15" x14ac:dyDescent="0.35">
      <c r="O677" s="149"/>
    </row>
    <row r="678" spans="15:15" x14ac:dyDescent="0.35">
      <c r="O678" s="149"/>
    </row>
    <row r="679" spans="15:15" x14ac:dyDescent="0.35">
      <c r="O679" s="149"/>
    </row>
    <row r="680" spans="15:15" x14ac:dyDescent="0.35">
      <c r="O680" s="149"/>
    </row>
    <row r="681" spans="15:15" x14ac:dyDescent="0.35">
      <c r="O681" s="149"/>
    </row>
    <row r="682" spans="15:15" x14ac:dyDescent="0.35">
      <c r="O682" s="149"/>
    </row>
    <row r="683" spans="15:15" x14ac:dyDescent="0.35">
      <c r="O683" s="149"/>
    </row>
    <row r="684" spans="15:15" x14ac:dyDescent="0.35">
      <c r="O684" s="149"/>
    </row>
    <row r="685" spans="15:15" x14ac:dyDescent="0.35">
      <c r="O685" s="149"/>
    </row>
    <row r="686" spans="15:15" x14ac:dyDescent="0.35">
      <c r="O686" s="149"/>
    </row>
    <row r="687" spans="15:15" x14ac:dyDescent="0.35">
      <c r="O687" s="149"/>
    </row>
    <row r="688" spans="15:15" x14ac:dyDescent="0.35">
      <c r="O688" s="149"/>
    </row>
    <row r="689" spans="15:15" x14ac:dyDescent="0.35">
      <c r="O689" s="149"/>
    </row>
    <row r="690" spans="15:15" x14ac:dyDescent="0.35">
      <c r="O690" s="149"/>
    </row>
    <row r="691" spans="15:15" x14ac:dyDescent="0.35">
      <c r="O691" s="149"/>
    </row>
    <row r="692" spans="15:15" x14ac:dyDescent="0.35">
      <c r="O692" s="149"/>
    </row>
    <row r="693" spans="15:15" x14ac:dyDescent="0.35">
      <c r="O693" s="149"/>
    </row>
    <row r="694" spans="15:15" x14ac:dyDescent="0.35">
      <c r="O694" s="149"/>
    </row>
    <row r="695" spans="15:15" x14ac:dyDescent="0.35">
      <c r="O695" s="149"/>
    </row>
    <row r="696" spans="15:15" x14ac:dyDescent="0.35">
      <c r="O696" s="149"/>
    </row>
    <row r="697" spans="15:15" x14ac:dyDescent="0.35">
      <c r="O697" s="149"/>
    </row>
    <row r="698" spans="15:15" x14ac:dyDescent="0.35">
      <c r="O698" s="149"/>
    </row>
    <row r="699" spans="15:15" x14ac:dyDescent="0.35">
      <c r="O699" s="149"/>
    </row>
    <row r="700" spans="15:15" x14ac:dyDescent="0.35">
      <c r="O700" s="149"/>
    </row>
    <row r="701" spans="15:15" x14ac:dyDescent="0.35">
      <c r="O701" s="149"/>
    </row>
    <row r="702" spans="15:15" x14ac:dyDescent="0.35">
      <c r="O702" s="149"/>
    </row>
    <row r="703" spans="15:15" x14ac:dyDescent="0.35">
      <c r="O703" s="149"/>
    </row>
    <row r="704" spans="15:15" x14ac:dyDescent="0.35">
      <c r="O704" s="149"/>
    </row>
    <row r="705" spans="15:15" x14ac:dyDescent="0.35">
      <c r="O705" s="149"/>
    </row>
    <row r="706" spans="15:15" x14ac:dyDescent="0.35">
      <c r="O706" s="149"/>
    </row>
    <row r="707" spans="15:15" x14ac:dyDescent="0.35">
      <c r="O707" s="149"/>
    </row>
    <row r="708" spans="15:15" x14ac:dyDescent="0.35">
      <c r="O708" s="149"/>
    </row>
    <row r="709" spans="15:15" x14ac:dyDescent="0.35">
      <c r="O709" s="149"/>
    </row>
    <row r="710" spans="15:15" x14ac:dyDescent="0.35">
      <c r="O710" s="149"/>
    </row>
    <row r="711" spans="15:15" x14ac:dyDescent="0.35">
      <c r="O711" s="149"/>
    </row>
    <row r="712" spans="15:15" x14ac:dyDescent="0.35">
      <c r="O712" s="149"/>
    </row>
    <row r="713" spans="15:15" x14ac:dyDescent="0.35">
      <c r="O713" s="149"/>
    </row>
    <row r="714" spans="15:15" x14ac:dyDescent="0.35">
      <c r="O714" s="149"/>
    </row>
    <row r="715" spans="15:15" x14ac:dyDescent="0.35">
      <c r="O715" s="149"/>
    </row>
    <row r="716" spans="15:15" x14ac:dyDescent="0.35">
      <c r="O716" s="149"/>
    </row>
    <row r="717" spans="15:15" x14ac:dyDescent="0.35">
      <c r="O717" s="149"/>
    </row>
    <row r="718" spans="15:15" x14ac:dyDescent="0.35">
      <c r="O718" s="149"/>
    </row>
    <row r="719" spans="15:15" x14ac:dyDescent="0.35">
      <c r="O719" s="149"/>
    </row>
    <row r="720" spans="15:15" x14ac:dyDescent="0.35">
      <c r="O720" s="149"/>
    </row>
    <row r="721" spans="15:15" x14ac:dyDescent="0.35">
      <c r="O721" s="149"/>
    </row>
    <row r="722" spans="15:15" x14ac:dyDescent="0.35">
      <c r="O722" s="149"/>
    </row>
    <row r="723" spans="15:15" x14ac:dyDescent="0.35">
      <c r="O723" s="149"/>
    </row>
    <row r="724" spans="15:15" x14ac:dyDescent="0.35">
      <c r="O724" s="149"/>
    </row>
    <row r="725" spans="15:15" x14ac:dyDescent="0.35">
      <c r="O725" s="149"/>
    </row>
    <row r="726" spans="15:15" x14ac:dyDescent="0.35">
      <c r="O726" s="149"/>
    </row>
    <row r="727" spans="15:15" x14ac:dyDescent="0.35">
      <c r="O727" s="149"/>
    </row>
    <row r="728" spans="15:15" x14ac:dyDescent="0.35">
      <c r="O728" s="149"/>
    </row>
    <row r="729" spans="15:15" x14ac:dyDescent="0.35">
      <c r="O729" s="149"/>
    </row>
    <row r="730" spans="15:15" x14ac:dyDescent="0.35">
      <c r="O730" s="149"/>
    </row>
    <row r="731" spans="15:15" x14ac:dyDescent="0.35">
      <c r="O731" s="149"/>
    </row>
    <row r="732" spans="15:15" x14ac:dyDescent="0.35">
      <c r="O732" s="149"/>
    </row>
    <row r="733" spans="15:15" x14ac:dyDescent="0.35">
      <c r="O733" s="149"/>
    </row>
    <row r="734" spans="15:15" x14ac:dyDescent="0.35">
      <c r="O734" s="149"/>
    </row>
    <row r="735" spans="15:15" x14ac:dyDescent="0.35">
      <c r="O735" s="149"/>
    </row>
    <row r="736" spans="15:15" x14ac:dyDescent="0.35">
      <c r="O736" s="149"/>
    </row>
    <row r="737" spans="15:15" x14ac:dyDescent="0.35">
      <c r="O737" s="149"/>
    </row>
    <row r="738" spans="15:15" x14ac:dyDescent="0.35">
      <c r="O738" s="149"/>
    </row>
    <row r="739" spans="15:15" x14ac:dyDescent="0.35">
      <c r="O739" s="149"/>
    </row>
    <row r="740" spans="15:15" x14ac:dyDescent="0.35">
      <c r="O740" s="149"/>
    </row>
    <row r="741" spans="15:15" x14ac:dyDescent="0.35">
      <c r="O741" s="149"/>
    </row>
    <row r="742" spans="15:15" x14ac:dyDescent="0.35">
      <c r="O742" s="149"/>
    </row>
    <row r="743" spans="15:15" x14ac:dyDescent="0.35">
      <c r="O743" s="149"/>
    </row>
    <row r="744" spans="15:15" x14ac:dyDescent="0.35">
      <c r="O744" s="149"/>
    </row>
    <row r="745" spans="15:15" x14ac:dyDescent="0.35">
      <c r="O745" s="149"/>
    </row>
    <row r="746" spans="15:15" x14ac:dyDescent="0.35">
      <c r="O746" s="149"/>
    </row>
    <row r="747" spans="15:15" x14ac:dyDescent="0.35">
      <c r="O747" s="149"/>
    </row>
    <row r="748" spans="15:15" x14ac:dyDescent="0.35">
      <c r="O748" s="149"/>
    </row>
    <row r="749" spans="15:15" x14ac:dyDescent="0.35">
      <c r="O749" s="149"/>
    </row>
    <row r="750" spans="15:15" x14ac:dyDescent="0.35">
      <c r="O750" s="149"/>
    </row>
    <row r="751" spans="15:15" x14ac:dyDescent="0.35">
      <c r="O751" s="149"/>
    </row>
    <row r="752" spans="15:15" x14ac:dyDescent="0.35">
      <c r="O752" s="149"/>
    </row>
    <row r="753" spans="15:15" x14ac:dyDescent="0.35">
      <c r="O753" s="149"/>
    </row>
    <row r="754" spans="15:15" x14ac:dyDescent="0.35">
      <c r="O754" s="149"/>
    </row>
    <row r="755" spans="15:15" x14ac:dyDescent="0.35">
      <c r="O755" s="149"/>
    </row>
    <row r="756" spans="15:15" x14ac:dyDescent="0.35">
      <c r="O756" s="149"/>
    </row>
    <row r="757" spans="15:15" x14ac:dyDescent="0.35">
      <c r="O757" s="149"/>
    </row>
    <row r="758" spans="15:15" x14ac:dyDescent="0.35">
      <c r="O758" s="149"/>
    </row>
    <row r="759" spans="15:15" x14ac:dyDescent="0.35">
      <c r="O759" s="149"/>
    </row>
    <row r="760" spans="15:15" x14ac:dyDescent="0.35">
      <c r="O760" s="149"/>
    </row>
    <row r="761" spans="15:15" x14ac:dyDescent="0.35">
      <c r="O761" s="149"/>
    </row>
    <row r="762" spans="15:15" x14ac:dyDescent="0.35">
      <c r="O762" s="149"/>
    </row>
    <row r="763" spans="15:15" x14ac:dyDescent="0.35">
      <c r="O763" s="149"/>
    </row>
    <row r="764" spans="15:15" x14ac:dyDescent="0.35">
      <c r="O764" s="149"/>
    </row>
    <row r="765" spans="15:15" x14ac:dyDescent="0.35">
      <c r="O765" s="149"/>
    </row>
    <row r="766" spans="15:15" x14ac:dyDescent="0.35">
      <c r="O766" s="149"/>
    </row>
    <row r="767" spans="15:15" x14ac:dyDescent="0.35">
      <c r="O767" s="149"/>
    </row>
    <row r="768" spans="15:15" x14ac:dyDescent="0.35">
      <c r="O768" s="149"/>
    </row>
    <row r="769" spans="15:15" x14ac:dyDescent="0.35">
      <c r="O769" s="149"/>
    </row>
    <row r="770" spans="15:15" x14ac:dyDescent="0.35">
      <c r="O770" s="149"/>
    </row>
    <row r="771" spans="15:15" x14ac:dyDescent="0.35">
      <c r="O771" s="149"/>
    </row>
    <row r="772" spans="15:15" x14ac:dyDescent="0.35">
      <c r="O772" s="149"/>
    </row>
    <row r="773" spans="15:15" x14ac:dyDescent="0.35">
      <c r="O773" s="149"/>
    </row>
    <row r="774" spans="15:15" x14ac:dyDescent="0.35">
      <c r="O774" s="149"/>
    </row>
    <row r="775" spans="15:15" x14ac:dyDescent="0.35">
      <c r="O775" s="149"/>
    </row>
    <row r="776" spans="15:15" x14ac:dyDescent="0.35">
      <c r="O776" s="149"/>
    </row>
    <row r="777" spans="15:15" x14ac:dyDescent="0.35">
      <c r="O777" s="149"/>
    </row>
    <row r="778" spans="15:15" x14ac:dyDescent="0.35">
      <c r="O778" s="149"/>
    </row>
    <row r="779" spans="15:15" x14ac:dyDescent="0.35">
      <c r="O779" s="149"/>
    </row>
    <row r="780" spans="15:15" x14ac:dyDescent="0.35">
      <c r="O780" s="149"/>
    </row>
    <row r="781" spans="15:15" x14ac:dyDescent="0.35">
      <c r="O781" s="149"/>
    </row>
    <row r="782" spans="15:15" x14ac:dyDescent="0.35">
      <c r="O782" s="149"/>
    </row>
    <row r="783" spans="15:15" x14ac:dyDescent="0.35">
      <c r="O783" s="149"/>
    </row>
    <row r="784" spans="15:15" x14ac:dyDescent="0.35">
      <c r="O784" s="149"/>
    </row>
    <row r="785" spans="15:15" x14ac:dyDescent="0.35">
      <c r="O785" s="149"/>
    </row>
    <row r="786" spans="15:15" x14ac:dyDescent="0.35">
      <c r="O786" s="149"/>
    </row>
    <row r="787" spans="15:15" x14ac:dyDescent="0.35">
      <c r="O787" s="149"/>
    </row>
    <row r="788" spans="15:15" x14ac:dyDescent="0.35">
      <c r="O788" s="149"/>
    </row>
    <row r="789" spans="15:15" x14ac:dyDescent="0.35">
      <c r="O789" s="149"/>
    </row>
    <row r="790" spans="15:15" x14ac:dyDescent="0.35">
      <c r="O790" s="149"/>
    </row>
    <row r="791" spans="15:15" x14ac:dyDescent="0.35">
      <c r="O791" s="149"/>
    </row>
    <row r="792" spans="15:15" x14ac:dyDescent="0.35">
      <c r="O792" s="149"/>
    </row>
    <row r="793" spans="15:15" x14ac:dyDescent="0.35">
      <c r="O793" s="149"/>
    </row>
    <row r="794" spans="15:15" x14ac:dyDescent="0.35">
      <c r="O794" s="149"/>
    </row>
    <row r="795" spans="15:15" x14ac:dyDescent="0.35">
      <c r="O795" s="149"/>
    </row>
    <row r="796" spans="15:15" x14ac:dyDescent="0.35">
      <c r="O796" s="149"/>
    </row>
    <row r="797" spans="15:15" x14ac:dyDescent="0.35">
      <c r="O797" s="149"/>
    </row>
    <row r="798" spans="15:15" x14ac:dyDescent="0.35">
      <c r="O798" s="149"/>
    </row>
    <row r="799" spans="15:15" x14ac:dyDescent="0.35">
      <c r="O799" s="149"/>
    </row>
    <row r="800" spans="15:15" x14ac:dyDescent="0.35">
      <c r="O800" s="149"/>
    </row>
    <row r="801" spans="15:15" x14ac:dyDescent="0.35">
      <c r="O801" s="149"/>
    </row>
    <row r="802" spans="15:15" x14ac:dyDescent="0.35">
      <c r="O802" s="149"/>
    </row>
    <row r="803" spans="15:15" x14ac:dyDescent="0.35">
      <c r="O803" s="149"/>
    </row>
    <row r="804" spans="15:15" x14ac:dyDescent="0.35">
      <c r="O804" s="149"/>
    </row>
    <row r="805" spans="15:15" x14ac:dyDescent="0.35">
      <c r="O805" s="149"/>
    </row>
    <row r="806" spans="15:15" x14ac:dyDescent="0.35">
      <c r="O806" s="149"/>
    </row>
    <row r="807" spans="15:15" x14ac:dyDescent="0.35">
      <c r="O807" s="149"/>
    </row>
    <row r="808" spans="15:15" x14ac:dyDescent="0.35">
      <c r="O808" s="149"/>
    </row>
    <row r="809" spans="15:15" x14ac:dyDescent="0.35">
      <c r="O809" s="149"/>
    </row>
    <row r="810" spans="15:15" x14ac:dyDescent="0.35">
      <c r="O810" s="149"/>
    </row>
    <row r="811" spans="15:15" x14ac:dyDescent="0.35">
      <c r="O811" s="149"/>
    </row>
    <row r="812" spans="15:15" x14ac:dyDescent="0.35">
      <c r="O812" s="149"/>
    </row>
    <row r="813" spans="15:15" x14ac:dyDescent="0.35">
      <c r="O813" s="149"/>
    </row>
    <row r="814" spans="15:15" x14ac:dyDescent="0.35">
      <c r="O814" s="149"/>
    </row>
    <row r="815" spans="15:15" x14ac:dyDescent="0.35">
      <c r="O815" s="149"/>
    </row>
    <row r="816" spans="15:15" x14ac:dyDescent="0.35">
      <c r="O816" s="149"/>
    </row>
    <row r="817" spans="15:15" x14ac:dyDescent="0.35">
      <c r="O817" s="149"/>
    </row>
    <row r="818" spans="15:15" x14ac:dyDescent="0.35">
      <c r="O818" s="149"/>
    </row>
    <row r="819" spans="15:15" x14ac:dyDescent="0.35">
      <c r="O819" s="149"/>
    </row>
    <row r="820" spans="15:15" x14ac:dyDescent="0.35">
      <c r="O820" s="149"/>
    </row>
    <row r="821" spans="15:15" x14ac:dyDescent="0.35">
      <c r="O821" s="149"/>
    </row>
    <row r="822" spans="15:15" x14ac:dyDescent="0.35">
      <c r="O822" s="149"/>
    </row>
    <row r="823" spans="15:15" x14ac:dyDescent="0.35">
      <c r="O823" s="149"/>
    </row>
    <row r="824" spans="15:15" x14ac:dyDescent="0.35">
      <c r="O824" s="149"/>
    </row>
    <row r="825" spans="15:15" x14ac:dyDescent="0.35">
      <c r="O825" s="149"/>
    </row>
    <row r="826" spans="15:15" x14ac:dyDescent="0.35">
      <c r="O826" s="149"/>
    </row>
    <row r="827" spans="15:15" x14ac:dyDescent="0.35">
      <c r="O827" s="149"/>
    </row>
    <row r="828" spans="15:15" x14ac:dyDescent="0.35">
      <c r="O828" s="149"/>
    </row>
    <row r="829" spans="15:15" x14ac:dyDescent="0.35">
      <c r="O829" s="149"/>
    </row>
    <row r="830" spans="15:15" x14ac:dyDescent="0.35">
      <c r="O830" s="149"/>
    </row>
    <row r="831" spans="15:15" x14ac:dyDescent="0.35">
      <c r="O831" s="149"/>
    </row>
    <row r="832" spans="15:15" x14ac:dyDescent="0.35">
      <c r="O832" s="149"/>
    </row>
    <row r="833" spans="15:15" x14ac:dyDescent="0.35">
      <c r="O833" s="149"/>
    </row>
    <row r="834" spans="15:15" x14ac:dyDescent="0.35">
      <c r="O834" s="149"/>
    </row>
    <row r="835" spans="15:15" x14ac:dyDescent="0.35">
      <c r="O835" s="149"/>
    </row>
    <row r="836" spans="15:15" x14ac:dyDescent="0.35">
      <c r="O836" s="149"/>
    </row>
    <row r="837" spans="15:15" x14ac:dyDescent="0.35">
      <c r="O837" s="149"/>
    </row>
    <row r="838" spans="15:15" x14ac:dyDescent="0.35">
      <c r="O838" s="149"/>
    </row>
    <row r="839" spans="15:15" x14ac:dyDescent="0.35">
      <c r="O839" s="149"/>
    </row>
    <row r="840" spans="15:15" x14ac:dyDescent="0.35">
      <c r="O840" s="149"/>
    </row>
    <row r="841" spans="15:15" x14ac:dyDescent="0.35">
      <c r="O841" s="149"/>
    </row>
    <row r="842" spans="15:15" x14ac:dyDescent="0.35">
      <c r="O842" s="149"/>
    </row>
    <row r="843" spans="15:15" x14ac:dyDescent="0.35">
      <c r="O843" s="149"/>
    </row>
    <row r="844" spans="15:15" x14ac:dyDescent="0.35">
      <c r="O844" s="149"/>
    </row>
    <row r="845" spans="15:15" x14ac:dyDescent="0.35">
      <c r="O845" s="149"/>
    </row>
    <row r="846" spans="15:15" x14ac:dyDescent="0.35">
      <c r="O846" s="149"/>
    </row>
    <row r="847" spans="15:15" x14ac:dyDescent="0.35">
      <c r="O847" s="149"/>
    </row>
    <row r="848" spans="15:15" x14ac:dyDescent="0.35">
      <c r="O848" s="149"/>
    </row>
    <row r="849" spans="15:15" x14ac:dyDescent="0.35">
      <c r="O849" s="149"/>
    </row>
    <row r="850" spans="15:15" x14ac:dyDescent="0.35">
      <c r="O850" s="149"/>
    </row>
    <row r="851" spans="15:15" x14ac:dyDescent="0.35">
      <c r="O851" s="149"/>
    </row>
    <row r="852" spans="15:15" x14ac:dyDescent="0.35">
      <c r="O852" s="149"/>
    </row>
    <row r="853" spans="15:15" x14ac:dyDescent="0.35">
      <c r="O853" s="149"/>
    </row>
    <row r="854" spans="15:15" x14ac:dyDescent="0.35">
      <c r="O854" s="149"/>
    </row>
    <row r="855" spans="15:15" x14ac:dyDescent="0.35">
      <c r="O855" s="149"/>
    </row>
    <row r="856" spans="15:15" x14ac:dyDescent="0.35">
      <c r="O856" s="149"/>
    </row>
    <row r="857" spans="15:15" x14ac:dyDescent="0.35">
      <c r="O857" s="149"/>
    </row>
    <row r="858" spans="15:15" x14ac:dyDescent="0.35">
      <c r="O858" s="149"/>
    </row>
    <row r="859" spans="15:15" x14ac:dyDescent="0.35">
      <c r="O859" s="149"/>
    </row>
    <row r="860" spans="15:15" x14ac:dyDescent="0.35">
      <c r="O860" s="149"/>
    </row>
    <row r="861" spans="15:15" x14ac:dyDescent="0.35">
      <c r="O861" s="149"/>
    </row>
    <row r="862" spans="15:15" x14ac:dyDescent="0.35">
      <c r="O862" s="149"/>
    </row>
    <row r="863" spans="15:15" x14ac:dyDescent="0.35">
      <c r="O863" s="149"/>
    </row>
    <row r="864" spans="15:15" x14ac:dyDescent="0.35">
      <c r="O864" s="149"/>
    </row>
    <row r="865" spans="15:15" x14ac:dyDescent="0.35">
      <c r="O865" s="149"/>
    </row>
    <row r="866" spans="15:15" x14ac:dyDescent="0.35">
      <c r="O866" s="149"/>
    </row>
    <row r="867" spans="15:15" x14ac:dyDescent="0.35">
      <c r="O867" s="149"/>
    </row>
    <row r="868" spans="15:15" x14ac:dyDescent="0.35">
      <c r="O868" s="149"/>
    </row>
    <row r="869" spans="15:15" x14ac:dyDescent="0.35">
      <c r="O869" s="149"/>
    </row>
    <row r="870" spans="15:15" x14ac:dyDescent="0.35">
      <c r="O870" s="149"/>
    </row>
    <row r="871" spans="15:15" x14ac:dyDescent="0.35">
      <c r="O871" s="149"/>
    </row>
    <row r="872" spans="15:15" x14ac:dyDescent="0.35">
      <c r="O872" s="149"/>
    </row>
    <row r="873" spans="15:15" x14ac:dyDescent="0.35">
      <c r="O873" s="149"/>
    </row>
    <row r="874" spans="15:15" x14ac:dyDescent="0.35">
      <c r="O874" s="149"/>
    </row>
    <row r="875" spans="15:15" x14ac:dyDescent="0.35">
      <c r="O875" s="149"/>
    </row>
    <row r="876" spans="15:15" x14ac:dyDescent="0.35">
      <c r="O876" s="149"/>
    </row>
    <row r="877" spans="15:15" x14ac:dyDescent="0.35">
      <c r="O877" s="149"/>
    </row>
    <row r="878" spans="15:15" x14ac:dyDescent="0.35">
      <c r="O878" s="149"/>
    </row>
    <row r="879" spans="15:15" x14ac:dyDescent="0.35">
      <c r="O879" s="149"/>
    </row>
    <row r="880" spans="15:15" x14ac:dyDescent="0.35">
      <c r="O880" s="149"/>
    </row>
    <row r="881" spans="15:15" x14ac:dyDescent="0.35">
      <c r="O881" s="149"/>
    </row>
    <row r="882" spans="15:15" x14ac:dyDescent="0.35">
      <c r="O882" s="149"/>
    </row>
    <row r="883" spans="15:15" x14ac:dyDescent="0.35">
      <c r="O883" s="149"/>
    </row>
    <row r="884" spans="15:15" x14ac:dyDescent="0.35">
      <c r="O884" s="149"/>
    </row>
    <row r="885" spans="15:15" x14ac:dyDescent="0.35">
      <c r="O885" s="149"/>
    </row>
    <row r="886" spans="15:15" x14ac:dyDescent="0.35">
      <c r="O886" s="149"/>
    </row>
    <row r="887" spans="15:15" x14ac:dyDescent="0.35">
      <c r="O887" s="149"/>
    </row>
    <row r="888" spans="15:15" x14ac:dyDescent="0.35">
      <c r="O888" s="149"/>
    </row>
    <row r="889" spans="15:15" x14ac:dyDescent="0.35">
      <c r="O889" s="149"/>
    </row>
    <row r="890" spans="15:15" x14ac:dyDescent="0.35">
      <c r="O890" s="149"/>
    </row>
    <row r="891" spans="15:15" x14ac:dyDescent="0.35">
      <c r="O891" s="149"/>
    </row>
    <row r="892" spans="15:15" x14ac:dyDescent="0.35">
      <c r="O892" s="149"/>
    </row>
    <row r="893" spans="15:15" x14ac:dyDescent="0.35">
      <c r="O893" s="149"/>
    </row>
    <row r="894" spans="15:15" x14ac:dyDescent="0.35">
      <c r="O894" s="149"/>
    </row>
    <row r="895" spans="15:15" x14ac:dyDescent="0.35">
      <c r="O895" s="149"/>
    </row>
    <row r="896" spans="15:15" x14ac:dyDescent="0.35">
      <c r="O896" s="149"/>
    </row>
    <row r="897" spans="15:15" x14ac:dyDescent="0.35">
      <c r="O897" s="149"/>
    </row>
    <row r="898" spans="15:15" x14ac:dyDescent="0.35">
      <c r="O898" s="149"/>
    </row>
    <row r="899" spans="15:15" x14ac:dyDescent="0.35">
      <c r="O899" s="149"/>
    </row>
    <row r="900" spans="15:15" x14ac:dyDescent="0.35">
      <c r="O900" s="149"/>
    </row>
    <row r="901" spans="15:15" x14ac:dyDescent="0.35">
      <c r="O901" s="149"/>
    </row>
    <row r="902" spans="15:15" x14ac:dyDescent="0.35">
      <c r="O902" s="149"/>
    </row>
    <row r="903" spans="15:15" x14ac:dyDescent="0.35">
      <c r="O903" s="149"/>
    </row>
    <row r="904" spans="15:15" x14ac:dyDescent="0.35">
      <c r="O904" s="149"/>
    </row>
    <row r="905" spans="15:15" x14ac:dyDescent="0.35">
      <c r="O905" s="149"/>
    </row>
    <row r="906" spans="15:15" x14ac:dyDescent="0.35">
      <c r="O906" s="149"/>
    </row>
    <row r="907" spans="15:15" x14ac:dyDescent="0.35">
      <c r="O907" s="149"/>
    </row>
    <row r="908" spans="15:15" x14ac:dyDescent="0.35">
      <c r="O908" s="149"/>
    </row>
    <row r="909" spans="15:15" x14ac:dyDescent="0.35">
      <c r="O909" s="149"/>
    </row>
    <row r="910" spans="15:15" x14ac:dyDescent="0.35">
      <c r="O910" s="149"/>
    </row>
    <row r="911" spans="15:15" x14ac:dyDescent="0.35">
      <c r="O911" s="149"/>
    </row>
    <row r="912" spans="15:15" x14ac:dyDescent="0.35">
      <c r="O912" s="149"/>
    </row>
    <row r="913" spans="15:15" x14ac:dyDescent="0.35">
      <c r="O913" s="149"/>
    </row>
    <row r="914" spans="15:15" x14ac:dyDescent="0.35">
      <c r="O914" s="149"/>
    </row>
    <row r="915" spans="15:15" x14ac:dyDescent="0.35">
      <c r="O915" s="149"/>
    </row>
    <row r="916" spans="15:15" x14ac:dyDescent="0.35">
      <c r="O916" s="149"/>
    </row>
    <row r="917" spans="15:15" x14ac:dyDescent="0.35">
      <c r="O917" s="149"/>
    </row>
    <row r="918" spans="15:15" x14ac:dyDescent="0.35">
      <c r="O918" s="149"/>
    </row>
    <row r="919" spans="15:15" x14ac:dyDescent="0.35">
      <c r="O919" s="149"/>
    </row>
    <row r="920" spans="15:15" x14ac:dyDescent="0.35">
      <c r="O920" s="149"/>
    </row>
    <row r="921" spans="15:15" x14ac:dyDescent="0.35">
      <c r="O921" s="149"/>
    </row>
    <row r="922" spans="15:15" x14ac:dyDescent="0.35">
      <c r="O922" s="149"/>
    </row>
    <row r="923" spans="15:15" x14ac:dyDescent="0.35">
      <c r="O923" s="149"/>
    </row>
    <row r="924" spans="15:15" x14ac:dyDescent="0.35">
      <c r="O924" s="149"/>
    </row>
    <row r="925" spans="15:15" x14ac:dyDescent="0.35">
      <c r="O925" s="149"/>
    </row>
    <row r="926" spans="15:15" x14ac:dyDescent="0.35">
      <c r="O926" s="149"/>
    </row>
    <row r="927" spans="15:15" x14ac:dyDescent="0.35">
      <c r="O927" s="149"/>
    </row>
    <row r="928" spans="15:15" x14ac:dyDescent="0.35">
      <c r="O928" s="149"/>
    </row>
    <row r="929" spans="15:15" x14ac:dyDescent="0.35">
      <c r="O929" s="149"/>
    </row>
    <row r="930" spans="15:15" x14ac:dyDescent="0.35">
      <c r="O930" s="149"/>
    </row>
    <row r="931" spans="15:15" x14ac:dyDescent="0.35">
      <c r="O931" s="149"/>
    </row>
    <row r="932" spans="15:15" x14ac:dyDescent="0.35">
      <c r="O932" s="149"/>
    </row>
    <row r="933" spans="15:15" x14ac:dyDescent="0.35">
      <c r="O933" s="149"/>
    </row>
    <row r="934" spans="15:15" x14ac:dyDescent="0.35">
      <c r="O934" s="149"/>
    </row>
    <row r="935" spans="15:15" x14ac:dyDescent="0.35">
      <c r="O935" s="149"/>
    </row>
    <row r="936" spans="15:15" x14ac:dyDescent="0.35">
      <c r="O936" s="149"/>
    </row>
    <row r="937" spans="15:15" x14ac:dyDescent="0.35">
      <c r="O937" s="149"/>
    </row>
    <row r="938" spans="15:15" x14ac:dyDescent="0.35">
      <c r="O938" s="149"/>
    </row>
    <row r="939" spans="15:15" x14ac:dyDescent="0.35">
      <c r="O939" s="149"/>
    </row>
    <row r="940" spans="15:15" x14ac:dyDescent="0.35">
      <c r="O940" s="149"/>
    </row>
    <row r="941" spans="15:15" x14ac:dyDescent="0.35">
      <c r="O941" s="149"/>
    </row>
    <row r="942" spans="15:15" x14ac:dyDescent="0.35">
      <c r="O942" s="149"/>
    </row>
    <row r="943" spans="15:15" x14ac:dyDescent="0.35">
      <c r="O943" s="149"/>
    </row>
    <row r="944" spans="15:15" x14ac:dyDescent="0.35">
      <c r="O944" s="149"/>
    </row>
    <row r="945" spans="15:15" x14ac:dyDescent="0.35">
      <c r="O945" s="149"/>
    </row>
    <row r="946" spans="15:15" x14ac:dyDescent="0.35">
      <c r="O946" s="149"/>
    </row>
    <row r="947" spans="15:15" x14ac:dyDescent="0.35">
      <c r="O947" s="149"/>
    </row>
    <row r="948" spans="15:15" x14ac:dyDescent="0.35">
      <c r="O948" s="149"/>
    </row>
    <row r="949" spans="15:15" x14ac:dyDescent="0.35">
      <c r="O949" s="149"/>
    </row>
    <row r="950" spans="15:15" x14ac:dyDescent="0.35">
      <c r="O950" s="149"/>
    </row>
    <row r="951" spans="15:15" x14ac:dyDescent="0.35">
      <c r="O951" s="149"/>
    </row>
    <row r="952" spans="15:15" x14ac:dyDescent="0.35">
      <c r="O952" s="149"/>
    </row>
    <row r="953" spans="15:15" x14ac:dyDescent="0.35">
      <c r="O953" s="149"/>
    </row>
    <row r="954" spans="15:15" x14ac:dyDescent="0.35">
      <c r="O954" s="149"/>
    </row>
    <row r="955" spans="15:15" x14ac:dyDescent="0.35">
      <c r="O955" s="149"/>
    </row>
    <row r="956" spans="15:15" x14ac:dyDescent="0.35">
      <c r="O956" s="149"/>
    </row>
    <row r="957" spans="15:15" x14ac:dyDescent="0.35">
      <c r="O957" s="149"/>
    </row>
    <row r="958" spans="15:15" x14ac:dyDescent="0.35">
      <c r="O958" s="149"/>
    </row>
    <row r="959" spans="15:15" x14ac:dyDescent="0.35">
      <c r="O959" s="149"/>
    </row>
    <row r="960" spans="15:15" x14ac:dyDescent="0.35">
      <c r="O960" s="149"/>
    </row>
    <row r="961" spans="15:15" x14ac:dyDescent="0.35">
      <c r="O961" s="149"/>
    </row>
    <row r="962" spans="15:15" x14ac:dyDescent="0.35">
      <c r="O962" s="149"/>
    </row>
    <row r="963" spans="15:15" x14ac:dyDescent="0.35">
      <c r="O963" s="149"/>
    </row>
    <row r="964" spans="15:15" x14ac:dyDescent="0.35">
      <c r="O964" s="149"/>
    </row>
    <row r="965" spans="15:15" x14ac:dyDescent="0.35">
      <c r="O965" s="149"/>
    </row>
    <row r="966" spans="15:15" x14ac:dyDescent="0.35">
      <c r="O966" s="149"/>
    </row>
    <row r="967" spans="15:15" x14ac:dyDescent="0.35">
      <c r="O967" s="149"/>
    </row>
    <row r="968" spans="15:15" x14ac:dyDescent="0.35">
      <c r="O968" s="149"/>
    </row>
    <row r="969" spans="15:15" x14ac:dyDescent="0.35">
      <c r="O969" s="149"/>
    </row>
    <row r="970" spans="15:15" x14ac:dyDescent="0.35">
      <c r="O970" s="149"/>
    </row>
    <row r="971" spans="15:15" x14ac:dyDescent="0.35">
      <c r="O971" s="149"/>
    </row>
    <row r="972" spans="15:15" x14ac:dyDescent="0.35">
      <c r="O972" s="149"/>
    </row>
    <row r="973" spans="15:15" x14ac:dyDescent="0.35">
      <c r="O973" s="149"/>
    </row>
    <row r="974" spans="15:15" x14ac:dyDescent="0.35">
      <c r="O974" s="149"/>
    </row>
    <row r="975" spans="15:15" x14ac:dyDescent="0.35">
      <c r="O975" s="149"/>
    </row>
    <row r="976" spans="15:15" x14ac:dyDescent="0.35">
      <c r="O976" s="149"/>
    </row>
    <row r="977" spans="15:15" x14ac:dyDescent="0.35">
      <c r="O977" s="149"/>
    </row>
    <row r="978" spans="15:15" x14ac:dyDescent="0.35">
      <c r="O978" s="149"/>
    </row>
    <row r="979" spans="15:15" x14ac:dyDescent="0.35">
      <c r="O979" s="149"/>
    </row>
    <row r="980" spans="15:15" x14ac:dyDescent="0.35">
      <c r="O980" s="149"/>
    </row>
    <row r="981" spans="15:15" x14ac:dyDescent="0.35">
      <c r="O981" s="149"/>
    </row>
    <row r="982" spans="15:15" x14ac:dyDescent="0.35">
      <c r="O982" s="149"/>
    </row>
    <row r="983" spans="15:15" x14ac:dyDescent="0.35">
      <c r="O983" s="149"/>
    </row>
    <row r="984" spans="15:15" x14ac:dyDescent="0.35">
      <c r="O984" s="149"/>
    </row>
    <row r="985" spans="15:15" x14ac:dyDescent="0.35">
      <c r="O985" s="149"/>
    </row>
    <row r="986" spans="15:15" x14ac:dyDescent="0.35">
      <c r="O986" s="149"/>
    </row>
    <row r="987" spans="15:15" x14ac:dyDescent="0.35">
      <c r="O987" s="149"/>
    </row>
    <row r="988" spans="15:15" x14ac:dyDescent="0.35">
      <c r="O988" s="149"/>
    </row>
    <row r="989" spans="15:15" x14ac:dyDescent="0.35">
      <c r="O989" s="149"/>
    </row>
    <row r="990" spans="15:15" x14ac:dyDescent="0.35">
      <c r="O990" s="149"/>
    </row>
    <row r="991" spans="15:15" x14ac:dyDescent="0.35">
      <c r="O991" s="149"/>
    </row>
    <row r="992" spans="15:15" x14ac:dyDescent="0.35">
      <c r="O992" s="149"/>
    </row>
    <row r="993" spans="15:15" x14ac:dyDescent="0.35">
      <c r="O993" s="149"/>
    </row>
    <row r="994" spans="15:15" x14ac:dyDescent="0.35">
      <c r="O994" s="149"/>
    </row>
    <row r="995" spans="15:15" x14ac:dyDescent="0.35">
      <c r="O995" s="149"/>
    </row>
    <row r="996" spans="15:15" x14ac:dyDescent="0.35">
      <c r="O996" s="149"/>
    </row>
    <row r="997" spans="15:15" x14ac:dyDescent="0.35">
      <c r="O997" s="149"/>
    </row>
    <row r="998" spans="15:15" x14ac:dyDescent="0.35">
      <c r="O998" s="149"/>
    </row>
    <row r="999" spans="15:15" x14ac:dyDescent="0.35">
      <c r="O999" s="149"/>
    </row>
    <row r="1000" spans="15:15" x14ac:dyDescent="0.35">
      <c r="O1000" s="149"/>
    </row>
    <row r="1001" spans="15:15" x14ac:dyDescent="0.35">
      <c r="O1001" s="149"/>
    </row>
    <row r="1002" spans="15:15" x14ac:dyDescent="0.35">
      <c r="O1002" s="149"/>
    </row>
    <row r="1003" spans="15:15" x14ac:dyDescent="0.35">
      <c r="O1003" s="149"/>
    </row>
    <row r="1004" spans="15:15" x14ac:dyDescent="0.35">
      <c r="O1004" s="149"/>
    </row>
    <row r="1005" spans="15:15" x14ac:dyDescent="0.35">
      <c r="O1005" s="149"/>
    </row>
    <row r="1006" spans="15:15" x14ac:dyDescent="0.35">
      <c r="O1006" s="149"/>
    </row>
    <row r="1007" spans="15:15" x14ac:dyDescent="0.35">
      <c r="O1007" s="149"/>
    </row>
    <row r="1008" spans="15:15" x14ac:dyDescent="0.35">
      <c r="O1008" s="149"/>
    </row>
    <row r="1009" spans="15:15" x14ac:dyDescent="0.35">
      <c r="O1009" s="149"/>
    </row>
    <row r="1010" spans="15:15" x14ac:dyDescent="0.35">
      <c r="O1010" s="149"/>
    </row>
    <row r="1011" spans="15:15" x14ac:dyDescent="0.35">
      <c r="O1011" s="149"/>
    </row>
    <row r="1012" spans="15:15" x14ac:dyDescent="0.35">
      <c r="O1012" s="149"/>
    </row>
    <row r="1013" spans="15:15" x14ac:dyDescent="0.35">
      <c r="O1013" s="149"/>
    </row>
    <row r="1014" spans="15:15" x14ac:dyDescent="0.35">
      <c r="O1014" s="149"/>
    </row>
    <row r="1015" spans="15:15" x14ac:dyDescent="0.35">
      <c r="O1015" s="149"/>
    </row>
    <row r="1016" spans="15:15" x14ac:dyDescent="0.35">
      <c r="O1016" s="149"/>
    </row>
    <row r="1017" spans="15:15" x14ac:dyDescent="0.35">
      <c r="O1017" s="149"/>
    </row>
    <row r="1018" spans="15:15" x14ac:dyDescent="0.35">
      <c r="O1018" s="149"/>
    </row>
    <row r="1019" spans="15:15" x14ac:dyDescent="0.35">
      <c r="O1019" s="149"/>
    </row>
    <row r="1020" spans="15:15" x14ac:dyDescent="0.35">
      <c r="O1020" s="149"/>
    </row>
    <row r="1021" spans="15:15" x14ac:dyDescent="0.35">
      <c r="O1021" s="149"/>
    </row>
    <row r="1022" spans="15:15" x14ac:dyDescent="0.35">
      <c r="O1022" s="149"/>
    </row>
    <row r="1023" spans="15:15" x14ac:dyDescent="0.35">
      <c r="O1023" s="149"/>
    </row>
    <row r="1024" spans="15:15" x14ac:dyDescent="0.35">
      <c r="O1024" s="149"/>
    </row>
    <row r="1025" spans="15:15" x14ac:dyDescent="0.35">
      <c r="O1025" s="149"/>
    </row>
    <row r="1026" spans="15:15" x14ac:dyDescent="0.35">
      <c r="O1026" s="149"/>
    </row>
    <row r="1027" spans="15:15" x14ac:dyDescent="0.35">
      <c r="O1027" s="149"/>
    </row>
    <row r="1028" spans="15:15" x14ac:dyDescent="0.35">
      <c r="O1028" s="149"/>
    </row>
    <row r="1029" spans="15:15" x14ac:dyDescent="0.35">
      <c r="O1029" s="149"/>
    </row>
    <row r="1030" spans="15:15" x14ac:dyDescent="0.35">
      <c r="O1030" s="149"/>
    </row>
    <row r="1031" spans="15:15" x14ac:dyDescent="0.35">
      <c r="O1031" s="149"/>
    </row>
    <row r="1032" spans="15:15" x14ac:dyDescent="0.35">
      <c r="O1032" s="149"/>
    </row>
    <row r="1033" spans="15:15" x14ac:dyDescent="0.35">
      <c r="O1033" s="149"/>
    </row>
    <row r="1034" spans="15:15" x14ac:dyDescent="0.35">
      <c r="O1034" s="149"/>
    </row>
    <row r="1035" spans="15:15" x14ac:dyDescent="0.35">
      <c r="O1035" s="149"/>
    </row>
    <row r="1036" spans="15:15" x14ac:dyDescent="0.35">
      <c r="O1036" s="149"/>
    </row>
    <row r="1037" spans="15:15" x14ac:dyDescent="0.35">
      <c r="O1037" s="149"/>
    </row>
    <row r="1038" spans="15:15" x14ac:dyDescent="0.35">
      <c r="O1038" s="149"/>
    </row>
    <row r="1039" spans="15:15" x14ac:dyDescent="0.35">
      <c r="O1039" s="149"/>
    </row>
    <row r="1040" spans="15:15" x14ac:dyDescent="0.35">
      <c r="O1040" s="149"/>
    </row>
    <row r="1041" spans="15:15" x14ac:dyDescent="0.35">
      <c r="O1041" s="149"/>
    </row>
    <row r="1042" spans="15:15" x14ac:dyDescent="0.35">
      <c r="O1042" s="149"/>
    </row>
    <row r="1043" spans="15:15" x14ac:dyDescent="0.35">
      <c r="O1043" s="149"/>
    </row>
    <row r="1044" spans="15:15" x14ac:dyDescent="0.35">
      <c r="O1044" s="149"/>
    </row>
    <row r="1045" spans="15:15" x14ac:dyDescent="0.35">
      <c r="O1045" s="149"/>
    </row>
    <row r="1046" spans="15:15" x14ac:dyDescent="0.35">
      <c r="O1046" s="149"/>
    </row>
    <row r="1047" spans="15:15" x14ac:dyDescent="0.35">
      <c r="O1047" s="149"/>
    </row>
    <row r="1048" spans="15:15" x14ac:dyDescent="0.35">
      <c r="O1048" s="149"/>
    </row>
    <row r="1049" spans="15:15" x14ac:dyDescent="0.35">
      <c r="O1049" s="149"/>
    </row>
    <row r="1050" spans="15:15" x14ac:dyDescent="0.35">
      <c r="O1050" s="149"/>
    </row>
    <row r="1051" spans="15:15" x14ac:dyDescent="0.35">
      <c r="O1051" s="149"/>
    </row>
    <row r="1052" spans="15:15" x14ac:dyDescent="0.35">
      <c r="O1052" s="149"/>
    </row>
    <row r="1053" spans="15:15" x14ac:dyDescent="0.35">
      <c r="O1053" s="149"/>
    </row>
    <row r="1054" spans="15:15" x14ac:dyDescent="0.35">
      <c r="O1054" s="149"/>
    </row>
    <row r="1055" spans="15:15" x14ac:dyDescent="0.35">
      <c r="O1055" s="149"/>
    </row>
    <row r="1056" spans="15:15" x14ac:dyDescent="0.35">
      <c r="O1056" s="149"/>
    </row>
    <row r="1057" spans="15:15" x14ac:dyDescent="0.35">
      <c r="O1057" s="149"/>
    </row>
    <row r="1058" spans="15:15" x14ac:dyDescent="0.35">
      <c r="O1058" s="149"/>
    </row>
    <row r="1059" spans="15:15" x14ac:dyDescent="0.35">
      <c r="O1059" s="149"/>
    </row>
    <row r="1060" spans="15:15" x14ac:dyDescent="0.35">
      <c r="O1060" s="149"/>
    </row>
    <row r="1061" spans="15:15" x14ac:dyDescent="0.35">
      <c r="O1061" s="149"/>
    </row>
    <row r="1062" spans="15:15" x14ac:dyDescent="0.35">
      <c r="O1062" s="149"/>
    </row>
    <row r="1063" spans="15:15" x14ac:dyDescent="0.35">
      <c r="O1063" s="149"/>
    </row>
    <row r="1064" spans="15:15" x14ac:dyDescent="0.35">
      <c r="O1064" s="149"/>
    </row>
    <row r="1065" spans="15:15" x14ac:dyDescent="0.35">
      <c r="O1065" s="149"/>
    </row>
    <row r="1066" spans="15:15" x14ac:dyDescent="0.35">
      <c r="O1066" s="149"/>
    </row>
    <row r="1067" spans="15:15" x14ac:dyDescent="0.35">
      <c r="O1067" s="149"/>
    </row>
    <row r="1068" spans="15:15" x14ac:dyDescent="0.35">
      <c r="O1068" s="149"/>
    </row>
    <row r="1069" spans="15:15" x14ac:dyDescent="0.35">
      <c r="O1069" s="149"/>
    </row>
    <row r="1070" spans="15:15" x14ac:dyDescent="0.35">
      <c r="O1070" s="149"/>
    </row>
    <row r="1071" spans="15:15" x14ac:dyDescent="0.35">
      <c r="O1071" s="149"/>
    </row>
    <row r="1072" spans="15:15" x14ac:dyDescent="0.35">
      <c r="O1072" s="149"/>
    </row>
    <row r="1073" spans="15:15" x14ac:dyDescent="0.35">
      <c r="O1073" s="149"/>
    </row>
    <row r="1074" spans="15:15" x14ac:dyDescent="0.35">
      <c r="O1074" s="149"/>
    </row>
    <row r="1075" spans="15:15" x14ac:dyDescent="0.35">
      <c r="O1075" s="149"/>
    </row>
    <row r="1076" spans="15:15" x14ac:dyDescent="0.35">
      <c r="O1076" s="149"/>
    </row>
    <row r="1077" spans="15:15" x14ac:dyDescent="0.35">
      <c r="O1077" s="149"/>
    </row>
    <row r="1078" spans="15:15" x14ac:dyDescent="0.35">
      <c r="O1078" s="149"/>
    </row>
    <row r="1079" spans="15:15" x14ac:dyDescent="0.35">
      <c r="O1079" s="149"/>
    </row>
    <row r="1080" spans="15:15" x14ac:dyDescent="0.35">
      <c r="O1080" s="149"/>
    </row>
    <row r="1081" spans="15:15" x14ac:dyDescent="0.35">
      <c r="O1081" s="149"/>
    </row>
    <row r="1082" spans="15:15" x14ac:dyDescent="0.35">
      <c r="O1082" s="149"/>
    </row>
    <row r="1083" spans="15:15" x14ac:dyDescent="0.35">
      <c r="O1083" s="149"/>
    </row>
    <row r="1084" spans="15:15" x14ac:dyDescent="0.35">
      <c r="O1084" s="149"/>
    </row>
    <row r="1085" spans="15:15" x14ac:dyDescent="0.35">
      <c r="O1085" s="149"/>
    </row>
    <row r="1086" spans="15:15" x14ac:dyDescent="0.35">
      <c r="O1086" s="149"/>
    </row>
    <row r="1087" spans="15:15" x14ac:dyDescent="0.35">
      <c r="O1087" s="149"/>
    </row>
    <row r="1088" spans="15:15" x14ac:dyDescent="0.35">
      <c r="O1088" s="149"/>
    </row>
    <row r="1089" spans="15:15" x14ac:dyDescent="0.35">
      <c r="O1089" s="149"/>
    </row>
    <row r="1090" spans="15:15" x14ac:dyDescent="0.35">
      <c r="O1090" s="149"/>
    </row>
    <row r="1091" spans="15:15" x14ac:dyDescent="0.35">
      <c r="O1091" s="149"/>
    </row>
    <row r="1092" spans="15:15" x14ac:dyDescent="0.35">
      <c r="O1092" s="149"/>
    </row>
    <row r="1093" spans="15:15" x14ac:dyDescent="0.35">
      <c r="O1093" s="149"/>
    </row>
    <row r="1094" spans="15:15" x14ac:dyDescent="0.35">
      <c r="O1094" s="149"/>
    </row>
    <row r="1095" spans="15:15" x14ac:dyDescent="0.35">
      <c r="O1095" s="149"/>
    </row>
    <row r="1096" spans="15:15" x14ac:dyDescent="0.35">
      <c r="O1096" s="149"/>
    </row>
    <row r="1097" spans="15:15" x14ac:dyDescent="0.35">
      <c r="O1097" s="149"/>
    </row>
    <row r="1098" spans="15:15" x14ac:dyDescent="0.35">
      <c r="O1098" s="149"/>
    </row>
    <row r="1099" spans="15:15" x14ac:dyDescent="0.35">
      <c r="O1099" s="149"/>
    </row>
    <row r="1100" spans="15:15" x14ac:dyDescent="0.35">
      <c r="O1100" s="149"/>
    </row>
    <row r="1101" spans="15:15" x14ac:dyDescent="0.35">
      <c r="O1101" s="149"/>
    </row>
    <row r="1102" spans="15:15" x14ac:dyDescent="0.35">
      <c r="O1102" s="149"/>
    </row>
    <row r="1103" spans="15:15" x14ac:dyDescent="0.35">
      <c r="O1103" s="149"/>
    </row>
    <row r="1104" spans="15:15" x14ac:dyDescent="0.35">
      <c r="O1104" s="149"/>
    </row>
    <row r="1105" spans="15:15" x14ac:dyDescent="0.35">
      <c r="O1105" s="149"/>
    </row>
    <row r="1106" spans="15:15" x14ac:dyDescent="0.35">
      <c r="O1106" s="149"/>
    </row>
    <row r="1107" spans="15:15" x14ac:dyDescent="0.35">
      <c r="O1107" s="149"/>
    </row>
    <row r="1108" spans="15:15" x14ac:dyDescent="0.35">
      <c r="O1108" s="149"/>
    </row>
    <row r="1109" spans="15:15" x14ac:dyDescent="0.35">
      <c r="O1109" s="149"/>
    </row>
    <row r="1110" spans="15:15" x14ac:dyDescent="0.35">
      <c r="O1110" s="149"/>
    </row>
    <row r="1111" spans="15:15" x14ac:dyDescent="0.35">
      <c r="O1111" s="149"/>
    </row>
    <row r="1112" spans="15:15" x14ac:dyDescent="0.35">
      <c r="O1112" s="149"/>
    </row>
    <row r="1113" spans="15:15" x14ac:dyDescent="0.35">
      <c r="O1113" s="149"/>
    </row>
    <row r="1114" spans="15:15" x14ac:dyDescent="0.35">
      <c r="O1114" s="149"/>
    </row>
    <row r="1115" spans="15:15" x14ac:dyDescent="0.35">
      <c r="O1115" s="149"/>
    </row>
    <row r="1116" spans="15:15" x14ac:dyDescent="0.35">
      <c r="O1116" s="149"/>
    </row>
    <row r="1117" spans="15:15" x14ac:dyDescent="0.35">
      <c r="O1117" s="149"/>
    </row>
    <row r="1118" spans="15:15" x14ac:dyDescent="0.35">
      <c r="O1118" s="149"/>
    </row>
    <row r="1119" spans="15:15" x14ac:dyDescent="0.35">
      <c r="O1119" s="149"/>
    </row>
    <row r="1120" spans="15:15" x14ac:dyDescent="0.35">
      <c r="O1120" s="149"/>
    </row>
    <row r="1121" spans="15:15" x14ac:dyDescent="0.35">
      <c r="O1121" s="149"/>
    </row>
    <row r="1122" spans="15:15" x14ac:dyDescent="0.35">
      <c r="O1122" s="149"/>
    </row>
    <row r="1123" spans="15:15" x14ac:dyDescent="0.35">
      <c r="O1123" s="149"/>
    </row>
    <row r="1124" spans="15:15" x14ac:dyDescent="0.35">
      <c r="O1124" s="149"/>
    </row>
    <row r="1125" spans="15:15" x14ac:dyDescent="0.35">
      <c r="O1125" s="149"/>
    </row>
    <row r="1126" spans="15:15" x14ac:dyDescent="0.35">
      <c r="O1126" s="149"/>
    </row>
    <row r="1127" spans="15:15" x14ac:dyDescent="0.35">
      <c r="O1127" s="149"/>
    </row>
    <row r="1128" spans="15:15" x14ac:dyDescent="0.35">
      <c r="O1128" s="149"/>
    </row>
    <row r="1129" spans="15:15" x14ac:dyDescent="0.35">
      <c r="O1129" s="149"/>
    </row>
    <row r="1130" spans="15:15" x14ac:dyDescent="0.35">
      <c r="O1130" s="149"/>
    </row>
    <row r="1131" spans="15:15" x14ac:dyDescent="0.35">
      <c r="O1131" s="149"/>
    </row>
    <row r="1132" spans="15:15" x14ac:dyDescent="0.35">
      <c r="O1132" s="149"/>
    </row>
    <row r="1133" spans="15:15" x14ac:dyDescent="0.35">
      <c r="O1133" s="149"/>
    </row>
    <row r="1134" spans="15:15" x14ac:dyDescent="0.35">
      <c r="O1134" s="149"/>
    </row>
    <row r="1135" spans="15:15" x14ac:dyDescent="0.35">
      <c r="O1135" s="149"/>
    </row>
    <row r="1136" spans="15:15" x14ac:dyDescent="0.35">
      <c r="O1136" s="149"/>
    </row>
    <row r="1137" spans="15:15" x14ac:dyDescent="0.35">
      <c r="O1137" s="149"/>
    </row>
    <row r="1138" spans="15:15" x14ac:dyDescent="0.35">
      <c r="O1138" s="149"/>
    </row>
    <row r="1139" spans="15:15" x14ac:dyDescent="0.35">
      <c r="O1139" s="149"/>
    </row>
    <row r="1140" spans="15:15" x14ac:dyDescent="0.35">
      <c r="O1140" s="149"/>
    </row>
    <row r="1141" spans="15:15" x14ac:dyDescent="0.35">
      <c r="O1141" s="149"/>
    </row>
    <row r="1142" spans="15:15" x14ac:dyDescent="0.35">
      <c r="O1142" s="149"/>
    </row>
    <row r="1143" spans="15:15" x14ac:dyDescent="0.35">
      <c r="O1143" s="149"/>
    </row>
    <row r="1144" spans="15:15" x14ac:dyDescent="0.35">
      <c r="O1144" s="149"/>
    </row>
    <row r="1145" spans="15:15" x14ac:dyDescent="0.35">
      <c r="O1145" s="149"/>
    </row>
    <row r="1146" spans="15:15" x14ac:dyDescent="0.35">
      <c r="O1146" s="149"/>
    </row>
    <row r="1147" spans="15:15" x14ac:dyDescent="0.35">
      <c r="O1147" s="149"/>
    </row>
    <row r="1148" spans="15:15" x14ac:dyDescent="0.35">
      <c r="O1148" s="149"/>
    </row>
    <row r="1149" spans="15:15" x14ac:dyDescent="0.35">
      <c r="O1149" s="149"/>
    </row>
    <row r="1150" spans="15:15" x14ac:dyDescent="0.35">
      <c r="O1150" s="149"/>
    </row>
    <row r="1151" spans="15:15" x14ac:dyDescent="0.35">
      <c r="O1151" s="149"/>
    </row>
    <row r="1152" spans="15:15" x14ac:dyDescent="0.35">
      <c r="O1152" s="149"/>
    </row>
    <row r="1153" spans="15:15" x14ac:dyDescent="0.35">
      <c r="O1153" s="149"/>
    </row>
    <row r="1154" spans="15:15" x14ac:dyDescent="0.35">
      <c r="O1154" s="149"/>
    </row>
    <row r="1155" spans="15:15" x14ac:dyDescent="0.35">
      <c r="O1155" s="149"/>
    </row>
    <row r="1156" spans="15:15" x14ac:dyDescent="0.35">
      <c r="O1156" s="149"/>
    </row>
    <row r="1157" spans="15:15" x14ac:dyDescent="0.35">
      <c r="O1157" s="149"/>
    </row>
    <row r="1158" spans="15:15" x14ac:dyDescent="0.35">
      <c r="O1158" s="149"/>
    </row>
    <row r="1159" spans="15:15" x14ac:dyDescent="0.35">
      <c r="O1159" s="149"/>
    </row>
    <row r="1160" spans="15:15" x14ac:dyDescent="0.35">
      <c r="O1160" s="149"/>
    </row>
    <row r="1161" spans="15:15" x14ac:dyDescent="0.35">
      <c r="O1161" s="149"/>
    </row>
    <row r="1162" spans="15:15" x14ac:dyDescent="0.35">
      <c r="O1162" s="149"/>
    </row>
    <row r="1163" spans="15:15" x14ac:dyDescent="0.35">
      <c r="O1163" s="149"/>
    </row>
    <row r="1164" spans="15:15" x14ac:dyDescent="0.35">
      <c r="O1164" s="149"/>
    </row>
    <row r="1165" spans="15:15" x14ac:dyDescent="0.35">
      <c r="O1165" s="149"/>
    </row>
    <row r="1166" spans="15:15" x14ac:dyDescent="0.35">
      <c r="O1166" s="149"/>
    </row>
    <row r="1167" spans="15:15" x14ac:dyDescent="0.35">
      <c r="O1167" s="149"/>
    </row>
    <row r="1168" spans="15:15" x14ac:dyDescent="0.35">
      <c r="O1168" s="149"/>
    </row>
    <row r="1169" spans="15:15" x14ac:dyDescent="0.35">
      <c r="O1169" s="149"/>
    </row>
    <row r="1170" spans="15:15" x14ac:dyDescent="0.35">
      <c r="O1170" s="149"/>
    </row>
    <row r="1171" spans="15:15" x14ac:dyDescent="0.35">
      <c r="O1171" s="149"/>
    </row>
    <row r="1172" spans="15:15" x14ac:dyDescent="0.35">
      <c r="O1172" s="149"/>
    </row>
    <row r="1173" spans="15:15" x14ac:dyDescent="0.35">
      <c r="O1173" s="149"/>
    </row>
    <row r="1174" spans="15:15" x14ac:dyDescent="0.35">
      <c r="O1174" s="149"/>
    </row>
    <row r="1175" spans="15:15" x14ac:dyDescent="0.35">
      <c r="O1175" s="149"/>
    </row>
    <row r="1176" spans="15:15" x14ac:dyDescent="0.35">
      <c r="O1176" s="149"/>
    </row>
    <row r="1177" spans="15:15" x14ac:dyDescent="0.35">
      <c r="O1177" s="149"/>
    </row>
    <row r="1178" spans="15:15" x14ac:dyDescent="0.35">
      <c r="O1178" s="149"/>
    </row>
    <row r="1179" spans="15:15" x14ac:dyDescent="0.35">
      <c r="O1179" s="149"/>
    </row>
    <row r="1180" spans="15:15" x14ac:dyDescent="0.35">
      <c r="O1180" s="149"/>
    </row>
    <row r="1181" spans="15:15" x14ac:dyDescent="0.35">
      <c r="O1181" s="149"/>
    </row>
    <row r="1182" spans="15:15" x14ac:dyDescent="0.35">
      <c r="O1182" s="149"/>
    </row>
    <row r="1183" spans="15:15" x14ac:dyDescent="0.35">
      <c r="O1183" s="149"/>
    </row>
    <row r="1184" spans="15:15" x14ac:dyDescent="0.35">
      <c r="O1184" s="149"/>
    </row>
    <row r="1185" spans="15:15" x14ac:dyDescent="0.35">
      <c r="O1185" s="149"/>
    </row>
    <row r="1186" spans="15:15" x14ac:dyDescent="0.35">
      <c r="O1186" s="149"/>
    </row>
    <row r="1187" spans="15:15" x14ac:dyDescent="0.35">
      <c r="O1187" s="149"/>
    </row>
    <row r="1188" spans="15:15" x14ac:dyDescent="0.35">
      <c r="O1188" s="149"/>
    </row>
    <row r="1189" spans="15:15" x14ac:dyDescent="0.35">
      <c r="O1189" s="149"/>
    </row>
    <row r="1190" spans="15:15" x14ac:dyDescent="0.35">
      <c r="O1190" s="149"/>
    </row>
    <row r="1191" spans="15:15" x14ac:dyDescent="0.35">
      <c r="O1191" s="149"/>
    </row>
    <row r="1192" spans="15:15" x14ac:dyDescent="0.35">
      <c r="O1192" s="149"/>
    </row>
    <row r="1193" spans="15:15" x14ac:dyDescent="0.35">
      <c r="O1193" s="149"/>
    </row>
    <row r="1194" spans="15:15" x14ac:dyDescent="0.35">
      <c r="O1194" s="149"/>
    </row>
    <row r="1195" spans="15:15" x14ac:dyDescent="0.35">
      <c r="O1195" s="149"/>
    </row>
    <row r="1196" spans="15:15" x14ac:dyDescent="0.35">
      <c r="O1196" s="149"/>
    </row>
    <row r="1197" spans="15:15" x14ac:dyDescent="0.35">
      <c r="O1197" s="149"/>
    </row>
    <row r="1198" spans="15:15" x14ac:dyDescent="0.35">
      <c r="O1198" s="149"/>
    </row>
    <row r="1199" spans="15:15" x14ac:dyDescent="0.35">
      <c r="O1199" s="149"/>
    </row>
    <row r="1200" spans="15:15" x14ac:dyDescent="0.35">
      <c r="O1200" s="149"/>
    </row>
    <row r="1201" spans="15:15" x14ac:dyDescent="0.35">
      <c r="O1201" s="149"/>
    </row>
    <row r="1202" spans="15:15" x14ac:dyDescent="0.35">
      <c r="O1202" s="149"/>
    </row>
    <row r="1203" spans="15:15" x14ac:dyDescent="0.35">
      <c r="O1203" s="149"/>
    </row>
    <row r="1204" spans="15:15" x14ac:dyDescent="0.35">
      <c r="O1204" s="149"/>
    </row>
    <row r="1205" spans="15:15" x14ac:dyDescent="0.35">
      <c r="O1205" s="149"/>
    </row>
    <row r="1206" spans="15:15" x14ac:dyDescent="0.35">
      <c r="O1206" s="149"/>
    </row>
    <row r="1207" spans="15:15" x14ac:dyDescent="0.35">
      <c r="O1207" s="149"/>
    </row>
    <row r="1208" spans="15:15" x14ac:dyDescent="0.35">
      <c r="O1208" s="149"/>
    </row>
    <row r="1209" spans="15:15" x14ac:dyDescent="0.35">
      <c r="O1209" s="149"/>
    </row>
    <row r="1210" spans="15:15" x14ac:dyDescent="0.35">
      <c r="O1210" s="149"/>
    </row>
    <row r="1211" spans="15:15" x14ac:dyDescent="0.35">
      <c r="O1211" s="149"/>
    </row>
    <row r="1212" spans="15:15" x14ac:dyDescent="0.35">
      <c r="O1212" s="149"/>
    </row>
    <row r="1213" spans="15:15" x14ac:dyDescent="0.35">
      <c r="O1213" s="149"/>
    </row>
    <row r="1214" spans="15:15" x14ac:dyDescent="0.35">
      <c r="O1214" s="149"/>
    </row>
    <row r="1215" spans="15:15" x14ac:dyDescent="0.35">
      <c r="O1215" s="149"/>
    </row>
    <row r="1216" spans="15:15" x14ac:dyDescent="0.35">
      <c r="O1216" s="149"/>
    </row>
    <row r="1217" spans="15:15" x14ac:dyDescent="0.35">
      <c r="O1217" s="149"/>
    </row>
    <row r="1218" spans="15:15" x14ac:dyDescent="0.35">
      <c r="O1218" s="149"/>
    </row>
    <row r="1219" spans="15:15" x14ac:dyDescent="0.35">
      <c r="O1219" s="149"/>
    </row>
    <row r="1220" spans="15:15" x14ac:dyDescent="0.35">
      <c r="O1220" s="149"/>
    </row>
    <row r="1221" spans="15:15" x14ac:dyDescent="0.35">
      <c r="O1221" s="149"/>
    </row>
    <row r="1222" spans="15:15" x14ac:dyDescent="0.35">
      <c r="O1222" s="149"/>
    </row>
    <row r="1223" spans="15:15" x14ac:dyDescent="0.35">
      <c r="O1223" s="149"/>
    </row>
    <row r="1224" spans="15:15" x14ac:dyDescent="0.35">
      <c r="O1224" s="149"/>
    </row>
    <row r="1225" spans="15:15" x14ac:dyDescent="0.35">
      <c r="O1225" s="149"/>
    </row>
    <row r="1226" spans="15:15" x14ac:dyDescent="0.35">
      <c r="O1226" s="149"/>
    </row>
    <row r="1227" spans="15:15" x14ac:dyDescent="0.35">
      <c r="O1227" s="149"/>
    </row>
    <row r="1228" spans="15:15" x14ac:dyDescent="0.35">
      <c r="O1228" s="149"/>
    </row>
    <row r="1229" spans="15:15" x14ac:dyDescent="0.35">
      <c r="O1229" s="149"/>
    </row>
    <row r="1230" spans="15:15" x14ac:dyDescent="0.35">
      <c r="O1230" s="149"/>
    </row>
    <row r="1231" spans="15:15" x14ac:dyDescent="0.35">
      <c r="O1231" s="149"/>
    </row>
    <row r="1232" spans="15:15" x14ac:dyDescent="0.35">
      <c r="O1232" s="149"/>
    </row>
    <row r="1233" spans="15:15" x14ac:dyDescent="0.35">
      <c r="O1233" s="149"/>
    </row>
    <row r="1234" spans="15:15" x14ac:dyDescent="0.35">
      <c r="O1234" s="149"/>
    </row>
    <row r="1235" spans="15:15" x14ac:dyDescent="0.35">
      <c r="O1235" s="149"/>
    </row>
    <row r="1236" spans="15:15" x14ac:dyDescent="0.35">
      <c r="O1236" s="149"/>
    </row>
    <row r="1237" spans="15:15" x14ac:dyDescent="0.35">
      <c r="O1237" s="149"/>
    </row>
    <row r="1238" spans="15:15" x14ac:dyDescent="0.35">
      <c r="O1238" s="149"/>
    </row>
    <row r="1239" spans="15:15" x14ac:dyDescent="0.35">
      <c r="O1239" s="149"/>
    </row>
    <row r="1240" spans="15:15" x14ac:dyDescent="0.35">
      <c r="O1240" s="149"/>
    </row>
    <row r="1241" spans="15:15" x14ac:dyDescent="0.35">
      <c r="O1241" s="149"/>
    </row>
    <row r="1242" spans="15:15" x14ac:dyDescent="0.35">
      <c r="O1242" s="149"/>
    </row>
    <row r="1243" spans="15:15" x14ac:dyDescent="0.35">
      <c r="O1243" s="149"/>
    </row>
    <row r="1244" spans="15:15" x14ac:dyDescent="0.35">
      <c r="O1244" s="149"/>
    </row>
    <row r="1245" spans="15:15" x14ac:dyDescent="0.35">
      <c r="O1245" s="149"/>
    </row>
    <row r="1246" spans="15:15" x14ac:dyDescent="0.35">
      <c r="O1246" s="149"/>
    </row>
    <row r="1247" spans="15:15" x14ac:dyDescent="0.35">
      <c r="O1247" s="149"/>
    </row>
    <row r="1248" spans="15:15" x14ac:dyDescent="0.35">
      <c r="O1248" s="149"/>
    </row>
    <row r="1249" spans="15:15" x14ac:dyDescent="0.35">
      <c r="O1249" s="149"/>
    </row>
    <row r="1250" spans="15:15" x14ac:dyDescent="0.35">
      <c r="O1250" s="149"/>
    </row>
    <row r="1251" spans="15:15" x14ac:dyDescent="0.35">
      <c r="O1251" s="149"/>
    </row>
    <row r="1252" spans="15:15" x14ac:dyDescent="0.35">
      <c r="O1252" s="149"/>
    </row>
    <row r="1253" spans="15:15" x14ac:dyDescent="0.35">
      <c r="O1253" s="149"/>
    </row>
    <row r="1254" spans="15:15" x14ac:dyDescent="0.35">
      <c r="O1254" s="149"/>
    </row>
    <row r="1255" spans="15:15" x14ac:dyDescent="0.35">
      <c r="O1255" s="149"/>
    </row>
    <row r="1256" spans="15:15" x14ac:dyDescent="0.35">
      <c r="O1256" s="149"/>
    </row>
    <row r="1257" spans="15:15" x14ac:dyDescent="0.35">
      <c r="O1257" s="149"/>
    </row>
    <row r="1258" spans="15:15" x14ac:dyDescent="0.35">
      <c r="O1258" s="149"/>
    </row>
    <row r="1259" spans="15:15" x14ac:dyDescent="0.35">
      <c r="O1259" s="149"/>
    </row>
    <row r="1260" spans="15:15" x14ac:dyDescent="0.35">
      <c r="O1260" s="149"/>
    </row>
    <row r="1261" spans="15:15" x14ac:dyDescent="0.35">
      <c r="O1261" s="149"/>
    </row>
    <row r="1262" spans="15:15" x14ac:dyDescent="0.35">
      <c r="O1262" s="149"/>
    </row>
    <row r="1263" spans="15:15" x14ac:dyDescent="0.35">
      <c r="O1263" s="149"/>
    </row>
    <row r="1264" spans="15:15" x14ac:dyDescent="0.35">
      <c r="O1264" s="149"/>
    </row>
    <row r="1265" spans="15:15" x14ac:dyDescent="0.35">
      <c r="O1265" s="149"/>
    </row>
    <row r="1266" spans="15:15" x14ac:dyDescent="0.35">
      <c r="O1266" s="149"/>
    </row>
    <row r="1267" spans="15:15" x14ac:dyDescent="0.35">
      <c r="O1267" s="149"/>
    </row>
    <row r="1268" spans="15:15" x14ac:dyDescent="0.35">
      <c r="O1268" s="149"/>
    </row>
    <row r="1269" spans="15:15" x14ac:dyDescent="0.35">
      <c r="O1269" s="149"/>
    </row>
    <row r="1270" spans="15:15" x14ac:dyDescent="0.35">
      <c r="O1270" s="149"/>
    </row>
    <row r="1271" spans="15:15" x14ac:dyDescent="0.35">
      <c r="O1271" s="149"/>
    </row>
    <row r="1272" spans="15:15" x14ac:dyDescent="0.35">
      <c r="O1272" s="149"/>
    </row>
    <row r="1273" spans="15:15" x14ac:dyDescent="0.35">
      <c r="O1273" s="149"/>
    </row>
    <row r="1274" spans="15:15" x14ac:dyDescent="0.35">
      <c r="O1274" s="149"/>
    </row>
    <row r="1275" spans="15:15" x14ac:dyDescent="0.35">
      <c r="O1275" s="149"/>
    </row>
    <row r="1276" spans="15:15" x14ac:dyDescent="0.35">
      <c r="O1276" s="149"/>
    </row>
    <row r="1277" spans="15:15" x14ac:dyDescent="0.35">
      <c r="O1277" s="149"/>
    </row>
    <row r="1278" spans="15:15" x14ac:dyDescent="0.35">
      <c r="O1278" s="149"/>
    </row>
    <row r="1279" spans="15:15" x14ac:dyDescent="0.35">
      <c r="O1279" s="149"/>
    </row>
    <row r="1280" spans="15:15" x14ac:dyDescent="0.35">
      <c r="O1280" s="149"/>
    </row>
    <row r="1281" spans="15:15" x14ac:dyDescent="0.35">
      <c r="O1281" s="149"/>
    </row>
    <row r="1282" spans="15:15" x14ac:dyDescent="0.35">
      <c r="O1282" s="149"/>
    </row>
    <row r="1283" spans="15:15" x14ac:dyDescent="0.35">
      <c r="O1283" s="149"/>
    </row>
    <row r="1284" spans="15:15" x14ac:dyDescent="0.35">
      <c r="O1284" s="149"/>
    </row>
    <row r="1285" spans="15:15" x14ac:dyDescent="0.35">
      <c r="O1285" s="149"/>
    </row>
    <row r="1286" spans="15:15" x14ac:dyDescent="0.35">
      <c r="O1286" s="149"/>
    </row>
    <row r="1287" spans="15:15" x14ac:dyDescent="0.35">
      <c r="O1287" s="149"/>
    </row>
    <row r="1288" spans="15:15" x14ac:dyDescent="0.35">
      <c r="O1288" s="149"/>
    </row>
    <row r="1289" spans="15:15" x14ac:dyDescent="0.35">
      <c r="O1289" s="149"/>
    </row>
    <row r="1290" spans="15:15" x14ac:dyDescent="0.35">
      <c r="O1290" s="149"/>
    </row>
    <row r="1291" spans="15:15" x14ac:dyDescent="0.35">
      <c r="O1291" s="149"/>
    </row>
    <row r="1292" spans="15:15" x14ac:dyDescent="0.35">
      <c r="O1292" s="149"/>
    </row>
    <row r="1293" spans="15:15" x14ac:dyDescent="0.35">
      <c r="O1293" s="149"/>
    </row>
    <row r="1294" spans="15:15" x14ac:dyDescent="0.35">
      <c r="O1294" s="149"/>
    </row>
    <row r="1295" spans="15:15" x14ac:dyDescent="0.35">
      <c r="O1295" s="149"/>
    </row>
    <row r="1296" spans="15:15" x14ac:dyDescent="0.35">
      <c r="O1296" s="149"/>
    </row>
    <row r="1297" spans="15:15" x14ac:dyDescent="0.35">
      <c r="O1297" s="149"/>
    </row>
    <row r="1298" spans="15:15" x14ac:dyDescent="0.35">
      <c r="O1298" s="149"/>
    </row>
    <row r="1299" spans="15:15" x14ac:dyDescent="0.35">
      <c r="O1299" s="149"/>
    </row>
    <row r="1300" spans="15:15" x14ac:dyDescent="0.35">
      <c r="O1300" s="149"/>
    </row>
    <row r="1301" spans="15:15" x14ac:dyDescent="0.35">
      <c r="O1301" s="149"/>
    </row>
    <row r="1302" spans="15:15" x14ac:dyDescent="0.35">
      <c r="O1302" s="149"/>
    </row>
    <row r="1303" spans="15:15" x14ac:dyDescent="0.35">
      <c r="O1303" s="149"/>
    </row>
    <row r="1304" spans="15:15" x14ac:dyDescent="0.35">
      <c r="O1304" s="149"/>
    </row>
    <row r="1305" spans="15:15" x14ac:dyDescent="0.35">
      <c r="O1305" s="149"/>
    </row>
    <row r="1306" spans="15:15" x14ac:dyDescent="0.35">
      <c r="O1306" s="149"/>
    </row>
    <row r="1307" spans="15:15" x14ac:dyDescent="0.35">
      <c r="O1307" s="149"/>
    </row>
    <row r="1308" spans="15:15" x14ac:dyDescent="0.35">
      <c r="O1308" s="149"/>
    </row>
    <row r="1309" spans="15:15" x14ac:dyDescent="0.35">
      <c r="O1309" s="149"/>
    </row>
    <row r="1310" spans="15:15" x14ac:dyDescent="0.35">
      <c r="O1310" s="149"/>
    </row>
    <row r="1311" spans="15:15" x14ac:dyDescent="0.35">
      <c r="O1311" s="149"/>
    </row>
    <row r="1312" spans="15:15" x14ac:dyDescent="0.35">
      <c r="O1312" s="149"/>
    </row>
    <row r="1313" spans="15:15" x14ac:dyDescent="0.35">
      <c r="O1313" s="149"/>
    </row>
    <row r="1314" spans="15:15" x14ac:dyDescent="0.35">
      <c r="O1314" s="149"/>
    </row>
    <row r="1315" spans="15:15" x14ac:dyDescent="0.35">
      <c r="O1315" s="149"/>
    </row>
    <row r="1316" spans="15:15" x14ac:dyDescent="0.35">
      <c r="O1316" s="149"/>
    </row>
    <row r="1317" spans="15:15" x14ac:dyDescent="0.35">
      <c r="O1317" s="149"/>
    </row>
    <row r="1318" spans="15:15" x14ac:dyDescent="0.35">
      <c r="O1318" s="149"/>
    </row>
    <row r="1319" spans="15:15" x14ac:dyDescent="0.35">
      <c r="O1319" s="149"/>
    </row>
    <row r="1320" spans="15:15" x14ac:dyDescent="0.35">
      <c r="O1320" s="149"/>
    </row>
    <row r="1321" spans="15:15" x14ac:dyDescent="0.35">
      <c r="O1321" s="149"/>
    </row>
    <row r="1322" spans="15:15" x14ac:dyDescent="0.35">
      <c r="O1322" s="149"/>
    </row>
    <row r="1323" spans="15:15" x14ac:dyDescent="0.35">
      <c r="O1323" s="149"/>
    </row>
    <row r="1324" spans="15:15" x14ac:dyDescent="0.35">
      <c r="O1324" s="149"/>
    </row>
    <row r="1325" spans="15:15" x14ac:dyDescent="0.35">
      <c r="O1325" s="149"/>
    </row>
    <row r="1326" spans="15:15" x14ac:dyDescent="0.35">
      <c r="O1326" s="149"/>
    </row>
    <row r="1327" spans="15:15" x14ac:dyDescent="0.35">
      <c r="O1327" s="149"/>
    </row>
    <row r="1328" spans="15:15" x14ac:dyDescent="0.35">
      <c r="O1328" s="149"/>
    </row>
    <row r="1329" spans="15:15" x14ac:dyDescent="0.35">
      <c r="O1329" s="149"/>
    </row>
    <row r="1330" spans="15:15" x14ac:dyDescent="0.35">
      <c r="O1330" s="149"/>
    </row>
    <row r="1331" spans="15:15" x14ac:dyDescent="0.35">
      <c r="O1331" s="149"/>
    </row>
    <row r="1332" spans="15:15" x14ac:dyDescent="0.35">
      <c r="O1332" s="149"/>
    </row>
    <row r="1333" spans="15:15" x14ac:dyDescent="0.35">
      <c r="O1333" s="149"/>
    </row>
    <row r="1334" spans="15:15" x14ac:dyDescent="0.35">
      <c r="O1334" s="149"/>
    </row>
    <row r="1335" spans="15:15" x14ac:dyDescent="0.35">
      <c r="O1335" s="149"/>
    </row>
    <row r="1336" spans="15:15" x14ac:dyDescent="0.35">
      <c r="O1336" s="149"/>
    </row>
    <row r="1337" spans="15:15" x14ac:dyDescent="0.35">
      <c r="O1337" s="149"/>
    </row>
    <row r="1338" spans="15:15" x14ac:dyDescent="0.35">
      <c r="O1338" s="149"/>
    </row>
    <row r="1339" spans="15:15" x14ac:dyDescent="0.35">
      <c r="O1339" s="149"/>
    </row>
    <row r="1340" spans="15:15" x14ac:dyDescent="0.35">
      <c r="O1340" s="149"/>
    </row>
    <row r="1341" spans="15:15" x14ac:dyDescent="0.35">
      <c r="O1341" s="149"/>
    </row>
    <row r="1342" spans="15:15" x14ac:dyDescent="0.35">
      <c r="O1342" s="149"/>
    </row>
    <row r="1343" spans="15:15" x14ac:dyDescent="0.35">
      <c r="O1343" s="149"/>
    </row>
    <row r="1344" spans="15:15" x14ac:dyDescent="0.35">
      <c r="O1344" s="149"/>
    </row>
    <row r="1345" spans="15:15" x14ac:dyDescent="0.35">
      <c r="O1345" s="149"/>
    </row>
    <row r="1346" spans="15:15" x14ac:dyDescent="0.35">
      <c r="O1346" s="149"/>
    </row>
    <row r="1347" spans="15:15" x14ac:dyDescent="0.35">
      <c r="O1347" s="149"/>
    </row>
    <row r="1348" spans="15:15" x14ac:dyDescent="0.35">
      <c r="O1348" s="149"/>
    </row>
    <row r="1349" spans="15:15" x14ac:dyDescent="0.35">
      <c r="O1349" s="149"/>
    </row>
    <row r="1350" spans="15:15" x14ac:dyDescent="0.35">
      <c r="O1350" s="149"/>
    </row>
    <row r="1351" spans="15:15" x14ac:dyDescent="0.35">
      <c r="O1351" s="149"/>
    </row>
    <row r="1352" spans="15:15" x14ac:dyDescent="0.35">
      <c r="O1352" s="149"/>
    </row>
    <row r="1353" spans="15:15" x14ac:dyDescent="0.35">
      <c r="O1353" s="149"/>
    </row>
    <row r="1354" spans="15:15" x14ac:dyDescent="0.35">
      <c r="O1354" s="149"/>
    </row>
    <row r="1355" spans="15:15" x14ac:dyDescent="0.35">
      <c r="O1355" s="149"/>
    </row>
    <row r="1356" spans="15:15" x14ac:dyDescent="0.35">
      <c r="O1356" s="149"/>
    </row>
    <row r="1357" spans="15:15" x14ac:dyDescent="0.35">
      <c r="O1357" s="149"/>
    </row>
    <row r="1358" spans="15:15" x14ac:dyDescent="0.35">
      <c r="O1358" s="149"/>
    </row>
    <row r="1359" spans="15:15" x14ac:dyDescent="0.35">
      <c r="O1359" s="149"/>
    </row>
    <row r="1360" spans="15:15" x14ac:dyDescent="0.35">
      <c r="O1360" s="149"/>
    </row>
    <row r="1361" spans="15:15" x14ac:dyDescent="0.35">
      <c r="O1361" s="149"/>
    </row>
    <row r="1362" spans="15:15" x14ac:dyDescent="0.35">
      <c r="O1362" s="149"/>
    </row>
    <row r="1363" spans="15:15" x14ac:dyDescent="0.35">
      <c r="O1363" s="149"/>
    </row>
    <row r="1364" spans="15:15" x14ac:dyDescent="0.35">
      <c r="O1364" s="149"/>
    </row>
    <row r="1365" spans="15:15" x14ac:dyDescent="0.35">
      <c r="O1365" s="149"/>
    </row>
    <row r="1366" spans="15:15" x14ac:dyDescent="0.35">
      <c r="O1366" s="149"/>
    </row>
    <row r="1367" spans="15:15" x14ac:dyDescent="0.35">
      <c r="O1367" s="149"/>
    </row>
    <row r="1368" spans="15:15" x14ac:dyDescent="0.35">
      <c r="O1368" s="149"/>
    </row>
    <row r="1369" spans="15:15" x14ac:dyDescent="0.35">
      <c r="O1369" s="149"/>
    </row>
    <row r="1370" spans="15:15" x14ac:dyDescent="0.35">
      <c r="O1370" s="149"/>
    </row>
    <row r="1371" spans="15:15" x14ac:dyDescent="0.35">
      <c r="O1371" s="149"/>
    </row>
    <row r="1372" spans="15:15" x14ac:dyDescent="0.35">
      <c r="O1372" s="149"/>
    </row>
    <row r="1373" spans="15:15" x14ac:dyDescent="0.35">
      <c r="O1373" s="149"/>
    </row>
    <row r="1374" spans="15:15" x14ac:dyDescent="0.35">
      <c r="O1374" s="149"/>
    </row>
    <row r="1375" spans="15:15" x14ac:dyDescent="0.35">
      <c r="O1375" s="149"/>
    </row>
    <row r="1376" spans="15:15" x14ac:dyDescent="0.35">
      <c r="O1376" s="149"/>
    </row>
    <row r="1377" spans="15:15" x14ac:dyDescent="0.35">
      <c r="O1377" s="149"/>
    </row>
    <row r="1378" spans="15:15" x14ac:dyDescent="0.35">
      <c r="O1378" s="149"/>
    </row>
    <row r="1379" spans="15:15" x14ac:dyDescent="0.35">
      <c r="O1379" s="149"/>
    </row>
    <row r="1380" spans="15:15" x14ac:dyDescent="0.35">
      <c r="O1380" s="149"/>
    </row>
    <row r="1381" spans="15:15" x14ac:dyDescent="0.35">
      <c r="O1381" s="149"/>
    </row>
    <row r="1382" spans="15:15" x14ac:dyDescent="0.35">
      <c r="O1382" s="149"/>
    </row>
    <row r="1383" spans="15:15" x14ac:dyDescent="0.35">
      <c r="O1383" s="149"/>
    </row>
    <row r="1384" spans="15:15" x14ac:dyDescent="0.35">
      <c r="O1384" s="149"/>
    </row>
    <row r="1385" spans="15:15" x14ac:dyDescent="0.35">
      <c r="O1385" s="149"/>
    </row>
    <row r="1386" spans="15:15" x14ac:dyDescent="0.35">
      <c r="O1386" s="149"/>
    </row>
    <row r="1387" spans="15:15" x14ac:dyDescent="0.35">
      <c r="O1387" s="149"/>
    </row>
    <row r="1388" spans="15:15" x14ac:dyDescent="0.35">
      <c r="O1388" s="149"/>
    </row>
    <row r="1389" spans="15:15" x14ac:dyDescent="0.35">
      <c r="O1389" s="149"/>
    </row>
    <row r="1390" spans="15:15" x14ac:dyDescent="0.35">
      <c r="O1390" s="149"/>
    </row>
    <row r="1391" spans="15:15" x14ac:dyDescent="0.35">
      <c r="O1391" s="149"/>
    </row>
    <row r="1392" spans="15:15" x14ac:dyDescent="0.35">
      <c r="O1392" s="149"/>
    </row>
    <row r="1393" spans="15:15" x14ac:dyDescent="0.35">
      <c r="O1393" s="149"/>
    </row>
    <row r="1394" spans="15:15" x14ac:dyDescent="0.35">
      <c r="O1394" s="149"/>
    </row>
    <row r="1395" spans="15:15" x14ac:dyDescent="0.35">
      <c r="O1395" s="149"/>
    </row>
    <row r="1396" spans="15:15" x14ac:dyDescent="0.35">
      <c r="O1396" s="149"/>
    </row>
    <row r="1397" spans="15:15" x14ac:dyDescent="0.35">
      <c r="O1397" s="149"/>
    </row>
    <row r="1398" spans="15:15" x14ac:dyDescent="0.35">
      <c r="O1398" s="149"/>
    </row>
    <row r="1399" spans="15:15" x14ac:dyDescent="0.35">
      <c r="O1399" s="149"/>
    </row>
    <row r="1400" spans="15:15" x14ac:dyDescent="0.35">
      <c r="O1400" s="149"/>
    </row>
    <row r="1401" spans="15:15" x14ac:dyDescent="0.35">
      <c r="O1401" s="149"/>
    </row>
    <row r="1402" spans="15:15" x14ac:dyDescent="0.35">
      <c r="O1402" s="149"/>
    </row>
    <row r="1403" spans="15:15" x14ac:dyDescent="0.35">
      <c r="O1403" s="149"/>
    </row>
    <row r="1404" spans="15:15" x14ac:dyDescent="0.35">
      <c r="O1404" s="149"/>
    </row>
    <row r="1405" spans="15:15" x14ac:dyDescent="0.35">
      <c r="O1405" s="149"/>
    </row>
    <row r="1406" spans="15:15" x14ac:dyDescent="0.35">
      <c r="O1406" s="149"/>
    </row>
    <row r="1407" spans="15:15" x14ac:dyDescent="0.35">
      <c r="O1407" s="149"/>
    </row>
    <row r="1408" spans="15:15" x14ac:dyDescent="0.35">
      <c r="O1408" s="149"/>
    </row>
    <row r="1409" spans="15:15" x14ac:dyDescent="0.35">
      <c r="O1409" s="149"/>
    </row>
    <row r="1410" spans="15:15" x14ac:dyDescent="0.35">
      <c r="O1410" s="149"/>
    </row>
    <row r="1411" spans="15:15" x14ac:dyDescent="0.35">
      <c r="O1411" s="149"/>
    </row>
    <row r="1412" spans="15:15" x14ac:dyDescent="0.35">
      <c r="O1412" s="149"/>
    </row>
    <row r="1413" spans="15:15" x14ac:dyDescent="0.35">
      <c r="O1413" s="149"/>
    </row>
    <row r="1414" spans="15:15" x14ac:dyDescent="0.35">
      <c r="O1414" s="149"/>
    </row>
    <row r="1415" spans="15:15" x14ac:dyDescent="0.35">
      <c r="O1415" s="149"/>
    </row>
    <row r="1416" spans="15:15" x14ac:dyDescent="0.35">
      <c r="O1416" s="149"/>
    </row>
    <row r="1417" spans="15:15" x14ac:dyDescent="0.35">
      <c r="O1417" s="149"/>
    </row>
    <row r="1418" spans="15:15" x14ac:dyDescent="0.35">
      <c r="O1418" s="149"/>
    </row>
    <row r="1419" spans="15:15" x14ac:dyDescent="0.35">
      <c r="O1419" s="149"/>
    </row>
    <row r="1420" spans="15:15" x14ac:dyDescent="0.35">
      <c r="O1420" s="149"/>
    </row>
    <row r="1421" spans="15:15" x14ac:dyDescent="0.35">
      <c r="O1421" s="149"/>
    </row>
    <row r="1422" spans="15:15" x14ac:dyDescent="0.35">
      <c r="O1422" s="149"/>
    </row>
    <row r="1423" spans="15:15" x14ac:dyDescent="0.35">
      <c r="O1423" s="149"/>
    </row>
    <row r="1424" spans="15:15" x14ac:dyDescent="0.35">
      <c r="O1424" s="149"/>
    </row>
    <row r="1425" spans="15:15" x14ac:dyDescent="0.35">
      <c r="O1425" s="149"/>
    </row>
    <row r="1426" spans="15:15" x14ac:dyDescent="0.35">
      <c r="O1426" s="149"/>
    </row>
    <row r="1427" spans="15:15" x14ac:dyDescent="0.35">
      <c r="O1427" s="149"/>
    </row>
    <row r="1428" spans="15:15" x14ac:dyDescent="0.35">
      <c r="O1428" s="149"/>
    </row>
    <row r="1429" spans="15:15" x14ac:dyDescent="0.35">
      <c r="O1429" s="149"/>
    </row>
    <row r="1430" spans="15:15" x14ac:dyDescent="0.35">
      <c r="O1430" s="149"/>
    </row>
    <row r="1431" spans="15:15" x14ac:dyDescent="0.35">
      <c r="O1431" s="149"/>
    </row>
    <row r="1432" spans="15:15" x14ac:dyDescent="0.35">
      <c r="O1432" s="149"/>
    </row>
    <row r="1433" spans="15:15" x14ac:dyDescent="0.35">
      <c r="O1433" s="149"/>
    </row>
    <row r="1434" spans="15:15" x14ac:dyDescent="0.35">
      <c r="O1434" s="149"/>
    </row>
    <row r="1435" spans="15:15" x14ac:dyDescent="0.35">
      <c r="O1435" s="149"/>
    </row>
    <row r="1436" spans="15:15" x14ac:dyDescent="0.35">
      <c r="O1436" s="149"/>
    </row>
    <row r="1437" spans="15:15" x14ac:dyDescent="0.35">
      <c r="O1437" s="149"/>
    </row>
    <row r="1438" spans="15:15" x14ac:dyDescent="0.35">
      <c r="O1438" s="149"/>
    </row>
    <row r="1439" spans="15:15" x14ac:dyDescent="0.35">
      <c r="O1439" s="149"/>
    </row>
    <row r="1440" spans="15:15" x14ac:dyDescent="0.35">
      <c r="O1440" s="149"/>
    </row>
    <row r="1441" spans="15:15" x14ac:dyDescent="0.35">
      <c r="O1441" s="149"/>
    </row>
    <row r="1442" spans="15:15" x14ac:dyDescent="0.35">
      <c r="O1442" s="149"/>
    </row>
    <row r="1443" spans="15:15" x14ac:dyDescent="0.35">
      <c r="O1443" s="149"/>
    </row>
    <row r="1444" spans="15:15" x14ac:dyDescent="0.35">
      <c r="O1444" s="149"/>
    </row>
    <row r="1445" spans="15:15" x14ac:dyDescent="0.35">
      <c r="O1445" s="149"/>
    </row>
    <row r="1446" spans="15:15" x14ac:dyDescent="0.35">
      <c r="O1446" s="149"/>
    </row>
    <row r="1447" spans="15:15" x14ac:dyDescent="0.35">
      <c r="O1447" s="149"/>
    </row>
    <row r="1448" spans="15:15" x14ac:dyDescent="0.35">
      <c r="O1448" s="149"/>
    </row>
    <row r="1449" spans="15:15" x14ac:dyDescent="0.35">
      <c r="O1449" s="149"/>
    </row>
    <row r="1450" spans="15:15" x14ac:dyDescent="0.35">
      <c r="O1450" s="149"/>
    </row>
    <row r="1451" spans="15:15" x14ac:dyDescent="0.35">
      <c r="O1451" s="149"/>
    </row>
    <row r="1452" spans="15:15" x14ac:dyDescent="0.35">
      <c r="O1452" s="149"/>
    </row>
    <row r="1453" spans="15:15" x14ac:dyDescent="0.35">
      <c r="O1453" s="149"/>
    </row>
    <row r="1454" spans="15:15" x14ac:dyDescent="0.35">
      <c r="O1454" s="149"/>
    </row>
    <row r="1455" spans="15:15" x14ac:dyDescent="0.35">
      <c r="O1455" s="149"/>
    </row>
    <row r="1456" spans="15:15" x14ac:dyDescent="0.35">
      <c r="O1456" s="149"/>
    </row>
    <row r="1457" spans="15:15" x14ac:dyDescent="0.35">
      <c r="O1457" s="149"/>
    </row>
    <row r="1458" spans="15:15" x14ac:dyDescent="0.35">
      <c r="O1458" s="149"/>
    </row>
    <row r="1459" spans="15:15" x14ac:dyDescent="0.35">
      <c r="O1459" s="149"/>
    </row>
    <row r="1460" spans="15:15" x14ac:dyDescent="0.35">
      <c r="O1460" s="149"/>
    </row>
    <row r="1461" spans="15:15" x14ac:dyDescent="0.35">
      <c r="O1461" s="149"/>
    </row>
    <row r="1462" spans="15:15" x14ac:dyDescent="0.35">
      <c r="O1462" s="149"/>
    </row>
    <row r="1463" spans="15:15" x14ac:dyDescent="0.35">
      <c r="O1463" s="149"/>
    </row>
    <row r="1464" spans="15:15" x14ac:dyDescent="0.35">
      <c r="O1464" s="149"/>
    </row>
    <row r="1465" spans="15:15" x14ac:dyDescent="0.35">
      <c r="O1465" s="149"/>
    </row>
    <row r="1466" spans="15:15" x14ac:dyDescent="0.35">
      <c r="O1466" s="149"/>
    </row>
    <row r="1467" spans="15:15" x14ac:dyDescent="0.35">
      <c r="O1467" s="149"/>
    </row>
    <row r="1468" spans="15:15" x14ac:dyDescent="0.35">
      <c r="O1468" s="149"/>
    </row>
    <row r="1469" spans="15:15" x14ac:dyDescent="0.35">
      <c r="O1469" s="149"/>
    </row>
    <row r="1470" spans="15:15" x14ac:dyDescent="0.35">
      <c r="O1470" s="149"/>
    </row>
    <row r="1471" spans="15:15" x14ac:dyDescent="0.35">
      <c r="O1471" s="149"/>
    </row>
    <row r="1472" spans="15:15" x14ac:dyDescent="0.35">
      <c r="O1472" s="149"/>
    </row>
    <row r="1473" spans="15:15" x14ac:dyDescent="0.35">
      <c r="O1473" s="149"/>
    </row>
    <row r="1474" spans="15:15" x14ac:dyDescent="0.35">
      <c r="O1474" s="149"/>
    </row>
    <row r="1475" spans="15:15" x14ac:dyDescent="0.35">
      <c r="O1475" s="149"/>
    </row>
    <row r="1476" spans="15:15" x14ac:dyDescent="0.35">
      <c r="O1476" s="149"/>
    </row>
    <row r="1477" spans="15:15" x14ac:dyDescent="0.35">
      <c r="O1477" s="149"/>
    </row>
    <row r="1478" spans="15:15" x14ac:dyDescent="0.35">
      <c r="O1478" s="149"/>
    </row>
    <row r="1479" spans="15:15" x14ac:dyDescent="0.35">
      <c r="O1479" s="149"/>
    </row>
    <row r="1480" spans="15:15" x14ac:dyDescent="0.35">
      <c r="O1480" s="149"/>
    </row>
    <row r="1481" spans="15:15" x14ac:dyDescent="0.35">
      <c r="O1481" s="149"/>
    </row>
    <row r="1482" spans="15:15" x14ac:dyDescent="0.35">
      <c r="O1482" s="149"/>
    </row>
    <row r="1483" spans="15:15" x14ac:dyDescent="0.35">
      <c r="O1483" s="149"/>
    </row>
    <row r="1484" spans="15:15" x14ac:dyDescent="0.35">
      <c r="O1484" s="149"/>
    </row>
    <row r="1485" spans="15:15" x14ac:dyDescent="0.35">
      <c r="O1485" s="149"/>
    </row>
    <row r="1486" spans="15:15" x14ac:dyDescent="0.35">
      <c r="O1486" s="149"/>
    </row>
    <row r="1487" spans="15:15" x14ac:dyDescent="0.35">
      <c r="O1487" s="149"/>
    </row>
    <row r="1488" spans="15:15" x14ac:dyDescent="0.35">
      <c r="O1488" s="149"/>
    </row>
    <row r="1489" spans="15:15" x14ac:dyDescent="0.35">
      <c r="O1489" s="149"/>
    </row>
    <row r="1490" spans="15:15" x14ac:dyDescent="0.35">
      <c r="O1490" s="149"/>
    </row>
    <row r="1491" spans="15:15" x14ac:dyDescent="0.35">
      <c r="O1491" s="149"/>
    </row>
    <row r="1492" spans="15:15" x14ac:dyDescent="0.35">
      <c r="O1492" s="149"/>
    </row>
    <row r="1493" spans="15:15" x14ac:dyDescent="0.35">
      <c r="O1493" s="149"/>
    </row>
    <row r="1494" spans="15:15" x14ac:dyDescent="0.35">
      <c r="O1494" s="149"/>
    </row>
    <row r="1495" spans="15:15" x14ac:dyDescent="0.35">
      <c r="O1495" s="149"/>
    </row>
    <row r="1496" spans="15:15" x14ac:dyDescent="0.35">
      <c r="O1496" s="149"/>
    </row>
    <row r="1497" spans="15:15" x14ac:dyDescent="0.35">
      <c r="O1497" s="149"/>
    </row>
    <row r="1498" spans="15:15" x14ac:dyDescent="0.35">
      <c r="O1498" s="149"/>
    </row>
    <row r="1499" spans="15:15" x14ac:dyDescent="0.35">
      <c r="O1499" s="149"/>
    </row>
    <row r="1500" spans="15:15" x14ac:dyDescent="0.35">
      <c r="O1500" s="149"/>
    </row>
    <row r="1501" spans="15:15" x14ac:dyDescent="0.35">
      <c r="O1501" s="149"/>
    </row>
    <row r="1502" spans="15:15" x14ac:dyDescent="0.35">
      <c r="O1502" s="149"/>
    </row>
    <row r="1503" spans="15:15" x14ac:dyDescent="0.35">
      <c r="O1503" s="149"/>
    </row>
    <row r="1504" spans="15:15" x14ac:dyDescent="0.35">
      <c r="O1504" s="149"/>
    </row>
    <row r="1505" spans="15:15" x14ac:dyDescent="0.35">
      <c r="O1505" s="149"/>
    </row>
    <row r="1506" spans="15:15" x14ac:dyDescent="0.35">
      <c r="O1506" s="149"/>
    </row>
    <row r="1507" spans="15:15" x14ac:dyDescent="0.35">
      <c r="O1507" s="149"/>
    </row>
    <row r="1508" spans="15:15" x14ac:dyDescent="0.35">
      <c r="O1508" s="149"/>
    </row>
    <row r="1509" spans="15:15" x14ac:dyDescent="0.35">
      <c r="O1509" s="149"/>
    </row>
    <row r="1510" spans="15:15" x14ac:dyDescent="0.35">
      <c r="O1510" s="149"/>
    </row>
    <row r="1511" spans="15:15" x14ac:dyDescent="0.35">
      <c r="O1511" s="149"/>
    </row>
    <row r="1512" spans="15:15" x14ac:dyDescent="0.35">
      <c r="O1512" s="149"/>
    </row>
    <row r="1513" spans="15:15" x14ac:dyDescent="0.35">
      <c r="O1513" s="149"/>
    </row>
    <row r="1514" spans="15:15" x14ac:dyDescent="0.35">
      <c r="O1514" s="149"/>
    </row>
    <row r="1515" spans="15:15" x14ac:dyDescent="0.35">
      <c r="O1515" s="149"/>
    </row>
    <row r="1516" spans="15:15" x14ac:dyDescent="0.35">
      <c r="O1516" s="149"/>
    </row>
    <row r="1517" spans="15:15" x14ac:dyDescent="0.35">
      <c r="O1517" s="149"/>
    </row>
    <row r="1518" spans="15:15" x14ac:dyDescent="0.35">
      <c r="O1518" s="149"/>
    </row>
    <row r="1519" spans="15:15" x14ac:dyDescent="0.35">
      <c r="O1519" s="149"/>
    </row>
    <row r="1520" spans="15:15" x14ac:dyDescent="0.35">
      <c r="O1520" s="149"/>
    </row>
    <row r="1521" spans="15:15" x14ac:dyDescent="0.35">
      <c r="O1521" s="149"/>
    </row>
    <row r="1522" spans="15:15" x14ac:dyDescent="0.35">
      <c r="O1522" s="149"/>
    </row>
    <row r="1523" spans="15:15" x14ac:dyDescent="0.35">
      <c r="O1523" s="149"/>
    </row>
    <row r="1524" spans="15:15" x14ac:dyDescent="0.35">
      <c r="O1524" s="149"/>
    </row>
    <row r="1525" spans="15:15" x14ac:dyDescent="0.35">
      <c r="O1525" s="149"/>
    </row>
    <row r="1526" spans="15:15" x14ac:dyDescent="0.35">
      <c r="O1526" s="149"/>
    </row>
    <row r="1527" spans="15:15" x14ac:dyDescent="0.35">
      <c r="O1527" s="149"/>
    </row>
    <row r="1528" spans="15:15" x14ac:dyDescent="0.35">
      <c r="O1528" s="149"/>
    </row>
    <row r="1529" spans="15:15" x14ac:dyDescent="0.35">
      <c r="O1529" s="149"/>
    </row>
    <row r="1530" spans="15:15" x14ac:dyDescent="0.35">
      <c r="O1530" s="149"/>
    </row>
    <row r="1531" spans="15:15" x14ac:dyDescent="0.35">
      <c r="O1531" s="149"/>
    </row>
    <row r="1532" spans="15:15" x14ac:dyDescent="0.35">
      <c r="O1532" s="149"/>
    </row>
    <row r="1533" spans="15:15" x14ac:dyDescent="0.35">
      <c r="O1533" s="149"/>
    </row>
    <row r="1534" spans="15:15" x14ac:dyDescent="0.35">
      <c r="O1534" s="149"/>
    </row>
    <row r="1535" spans="15:15" x14ac:dyDescent="0.35">
      <c r="O1535" s="149"/>
    </row>
    <row r="1536" spans="15:15" x14ac:dyDescent="0.35">
      <c r="O1536" s="149"/>
    </row>
    <row r="1537" spans="15:15" x14ac:dyDescent="0.35">
      <c r="O1537" s="149"/>
    </row>
    <row r="1538" spans="15:15" x14ac:dyDescent="0.35">
      <c r="O1538" s="149"/>
    </row>
    <row r="1539" spans="15:15" x14ac:dyDescent="0.35">
      <c r="O1539" s="149"/>
    </row>
    <row r="1540" spans="15:15" x14ac:dyDescent="0.35">
      <c r="O1540" s="149"/>
    </row>
    <row r="1541" spans="15:15" x14ac:dyDescent="0.35">
      <c r="O1541" s="149"/>
    </row>
    <row r="1542" spans="15:15" x14ac:dyDescent="0.35">
      <c r="O1542" s="149"/>
    </row>
    <row r="1543" spans="15:15" x14ac:dyDescent="0.35">
      <c r="O1543" s="149"/>
    </row>
    <row r="1544" spans="15:15" x14ac:dyDescent="0.35">
      <c r="O1544" s="149"/>
    </row>
    <row r="1545" spans="15:15" x14ac:dyDescent="0.35">
      <c r="O1545" s="149"/>
    </row>
    <row r="1546" spans="15:15" x14ac:dyDescent="0.35">
      <c r="O1546" s="149"/>
    </row>
    <row r="1547" spans="15:15" x14ac:dyDescent="0.35">
      <c r="O1547" s="149"/>
    </row>
    <row r="1548" spans="15:15" x14ac:dyDescent="0.35">
      <c r="O1548" s="149"/>
    </row>
    <row r="1549" spans="15:15" x14ac:dyDescent="0.35">
      <c r="O1549" s="149"/>
    </row>
    <row r="1550" spans="15:15" x14ac:dyDescent="0.35">
      <c r="O1550" s="149"/>
    </row>
    <row r="1551" spans="15:15" x14ac:dyDescent="0.35">
      <c r="O1551" s="149"/>
    </row>
    <row r="1552" spans="15:15" x14ac:dyDescent="0.35">
      <c r="O1552" s="149"/>
    </row>
    <row r="1553" spans="15:15" x14ac:dyDescent="0.35">
      <c r="O1553" s="149"/>
    </row>
    <row r="1554" spans="15:15" x14ac:dyDescent="0.35">
      <c r="O1554" s="149"/>
    </row>
    <row r="1555" spans="15:15" x14ac:dyDescent="0.35">
      <c r="O1555" s="149"/>
    </row>
    <row r="1556" spans="15:15" x14ac:dyDescent="0.35">
      <c r="O1556" s="149"/>
    </row>
    <row r="1557" spans="15:15" x14ac:dyDescent="0.35">
      <c r="O1557" s="149"/>
    </row>
    <row r="1558" spans="15:15" x14ac:dyDescent="0.35">
      <c r="O1558" s="149"/>
    </row>
    <row r="1559" spans="15:15" x14ac:dyDescent="0.35">
      <c r="O1559" s="149"/>
    </row>
    <row r="1560" spans="15:15" x14ac:dyDescent="0.35">
      <c r="O1560" s="149"/>
    </row>
    <row r="1561" spans="15:15" x14ac:dyDescent="0.35">
      <c r="O1561" s="149"/>
    </row>
    <row r="1562" spans="15:15" x14ac:dyDescent="0.35">
      <c r="O1562" s="149"/>
    </row>
    <row r="1563" spans="15:15" x14ac:dyDescent="0.35">
      <c r="O1563" s="149"/>
    </row>
    <row r="1564" spans="15:15" x14ac:dyDescent="0.35">
      <c r="O1564" s="149"/>
    </row>
    <row r="1565" spans="15:15" x14ac:dyDescent="0.35">
      <c r="O1565" s="149"/>
    </row>
    <row r="1566" spans="15:15" x14ac:dyDescent="0.35">
      <c r="O1566" s="149"/>
    </row>
    <row r="1567" spans="15:15" x14ac:dyDescent="0.35">
      <c r="O1567" s="149"/>
    </row>
    <row r="1568" spans="15:15" x14ac:dyDescent="0.35">
      <c r="O1568" s="149"/>
    </row>
    <row r="1569" spans="15:15" x14ac:dyDescent="0.35">
      <c r="O1569" s="149"/>
    </row>
    <row r="1570" spans="15:15" x14ac:dyDescent="0.35">
      <c r="O1570" s="149"/>
    </row>
    <row r="1571" spans="15:15" x14ac:dyDescent="0.35">
      <c r="O1571" s="149"/>
    </row>
    <row r="1572" spans="15:15" x14ac:dyDescent="0.35">
      <c r="O1572" s="149"/>
    </row>
    <row r="1573" spans="15:15" x14ac:dyDescent="0.35">
      <c r="O1573" s="149"/>
    </row>
    <row r="1574" spans="15:15" x14ac:dyDescent="0.35">
      <c r="O1574" s="149"/>
    </row>
    <row r="1575" spans="15:15" x14ac:dyDescent="0.35">
      <c r="O1575" s="149"/>
    </row>
    <row r="1576" spans="15:15" x14ac:dyDescent="0.35">
      <c r="O1576" s="149"/>
    </row>
    <row r="1577" spans="15:15" x14ac:dyDescent="0.35">
      <c r="O1577" s="149"/>
    </row>
    <row r="1578" spans="15:15" x14ac:dyDescent="0.35">
      <c r="O1578" s="149"/>
    </row>
    <row r="1579" spans="15:15" x14ac:dyDescent="0.35">
      <c r="O1579" s="149"/>
    </row>
    <row r="1580" spans="15:15" x14ac:dyDescent="0.35">
      <c r="O1580" s="149"/>
    </row>
    <row r="1581" spans="15:15" x14ac:dyDescent="0.35">
      <c r="O1581" s="149"/>
    </row>
    <row r="1582" spans="15:15" x14ac:dyDescent="0.35">
      <c r="O1582" s="149"/>
    </row>
    <row r="1583" spans="15:15" x14ac:dyDescent="0.35">
      <c r="O1583" s="149"/>
    </row>
    <row r="1584" spans="15:15" x14ac:dyDescent="0.35">
      <c r="O1584" s="149"/>
    </row>
    <row r="1585" spans="15:15" x14ac:dyDescent="0.35">
      <c r="O1585" s="149"/>
    </row>
    <row r="1586" spans="15:15" x14ac:dyDescent="0.35">
      <c r="O1586" s="149"/>
    </row>
    <row r="1587" spans="15:15" x14ac:dyDescent="0.35">
      <c r="O1587" s="149"/>
    </row>
    <row r="1588" spans="15:15" x14ac:dyDescent="0.35">
      <c r="O1588" s="149"/>
    </row>
    <row r="1589" spans="15:15" x14ac:dyDescent="0.35">
      <c r="O1589" s="149"/>
    </row>
    <row r="1590" spans="15:15" x14ac:dyDescent="0.35">
      <c r="O1590" s="149"/>
    </row>
    <row r="1591" spans="15:15" x14ac:dyDescent="0.35">
      <c r="O1591" s="149"/>
    </row>
    <row r="1592" spans="15:15" x14ac:dyDescent="0.35">
      <c r="O1592" s="149"/>
    </row>
    <row r="1593" spans="15:15" x14ac:dyDescent="0.35">
      <c r="O1593" s="149"/>
    </row>
    <row r="1594" spans="15:15" x14ac:dyDescent="0.35">
      <c r="O1594" s="149"/>
    </row>
    <row r="1595" spans="15:15" x14ac:dyDescent="0.35">
      <c r="O1595" s="149"/>
    </row>
    <row r="1596" spans="15:15" x14ac:dyDescent="0.35">
      <c r="O1596" s="149"/>
    </row>
    <row r="1597" spans="15:15" x14ac:dyDescent="0.35">
      <c r="O1597" s="149"/>
    </row>
    <row r="1598" spans="15:15" x14ac:dyDescent="0.35">
      <c r="O1598" s="149"/>
    </row>
    <row r="1599" spans="15:15" x14ac:dyDescent="0.35">
      <c r="O1599" s="149"/>
    </row>
    <row r="1600" spans="15:15" x14ac:dyDescent="0.35">
      <c r="O1600" s="149"/>
    </row>
    <row r="1601" spans="15:15" x14ac:dyDescent="0.35">
      <c r="O1601" s="149"/>
    </row>
    <row r="1602" spans="15:15" x14ac:dyDescent="0.35">
      <c r="O1602" s="149"/>
    </row>
    <row r="1603" spans="15:15" x14ac:dyDescent="0.35">
      <c r="O1603" s="149"/>
    </row>
    <row r="1604" spans="15:15" x14ac:dyDescent="0.35">
      <c r="O1604" s="149"/>
    </row>
    <row r="1605" spans="15:15" x14ac:dyDescent="0.35">
      <c r="O1605" s="149"/>
    </row>
    <row r="1606" spans="15:15" x14ac:dyDescent="0.35">
      <c r="O1606" s="149"/>
    </row>
    <row r="1607" spans="15:15" x14ac:dyDescent="0.35">
      <c r="O1607" s="149"/>
    </row>
    <row r="1608" spans="15:15" x14ac:dyDescent="0.35">
      <c r="O1608" s="149"/>
    </row>
    <row r="1609" spans="15:15" x14ac:dyDescent="0.35">
      <c r="O1609" s="149"/>
    </row>
    <row r="1610" spans="15:15" x14ac:dyDescent="0.35">
      <c r="O1610" s="149"/>
    </row>
    <row r="1611" spans="15:15" x14ac:dyDescent="0.35">
      <c r="O1611" s="149"/>
    </row>
    <row r="1612" spans="15:15" x14ac:dyDescent="0.35">
      <c r="O1612" s="149"/>
    </row>
    <row r="1613" spans="15:15" x14ac:dyDescent="0.35">
      <c r="O1613" s="149"/>
    </row>
    <row r="1614" spans="15:15" x14ac:dyDescent="0.35">
      <c r="O1614" s="149"/>
    </row>
    <row r="1615" spans="15:15" x14ac:dyDescent="0.35">
      <c r="O1615" s="149"/>
    </row>
    <row r="1616" spans="15:15" x14ac:dyDescent="0.35">
      <c r="O1616" s="149"/>
    </row>
    <row r="1617" spans="15:15" x14ac:dyDescent="0.35">
      <c r="O1617" s="149"/>
    </row>
    <row r="1618" spans="15:15" x14ac:dyDescent="0.35">
      <c r="O1618" s="149"/>
    </row>
    <row r="1619" spans="15:15" x14ac:dyDescent="0.35">
      <c r="O1619" s="149"/>
    </row>
    <row r="1620" spans="15:15" x14ac:dyDescent="0.35">
      <c r="O1620" s="149"/>
    </row>
    <row r="1621" spans="15:15" x14ac:dyDescent="0.35">
      <c r="O1621" s="149"/>
    </row>
    <row r="1622" spans="15:15" x14ac:dyDescent="0.35">
      <c r="O1622" s="149"/>
    </row>
    <row r="1623" spans="15:15" x14ac:dyDescent="0.35">
      <c r="O1623" s="149"/>
    </row>
    <row r="1624" spans="15:15" x14ac:dyDescent="0.35">
      <c r="O1624" s="149"/>
    </row>
    <row r="1625" spans="15:15" x14ac:dyDescent="0.35">
      <c r="O1625" s="149"/>
    </row>
    <row r="1626" spans="15:15" x14ac:dyDescent="0.35">
      <c r="O1626" s="149"/>
    </row>
    <row r="1627" spans="15:15" x14ac:dyDescent="0.35">
      <c r="O1627" s="149"/>
    </row>
    <row r="1628" spans="15:15" x14ac:dyDescent="0.35">
      <c r="O1628" s="149"/>
    </row>
    <row r="1629" spans="15:15" x14ac:dyDescent="0.35">
      <c r="O1629" s="149"/>
    </row>
    <row r="1630" spans="15:15" x14ac:dyDescent="0.35">
      <c r="O1630" s="149"/>
    </row>
    <row r="1631" spans="15:15" x14ac:dyDescent="0.35">
      <c r="O1631" s="149"/>
    </row>
    <row r="1632" spans="15:15" x14ac:dyDescent="0.35">
      <c r="O1632" s="149"/>
    </row>
    <row r="1633" spans="15:15" x14ac:dyDescent="0.35">
      <c r="O1633" s="149"/>
    </row>
    <row r="1634" spans="15:15" x14ac:dyDescent="0.35">
      <c r="O1634" s="149"/>
    </row>
    <row r="1635" spans="15:15" x14ac:dyDescent="0.35">
      <c r="O1635" s="149"/>
    </row>
    <row r="1636" spans="15:15" x14ac:dyDescent="0.35">
      <c r="O1636" s="149"/>
    </row>
    <row r="1637" spans="15:15" x14ac:dyDescent="0.35">
      <c r="O1637" s="149"/>
    </row>
    <row r="1638" spans="15:15" x14ac:dyDescent="0.35">
      <c r="O1638" s="149"/>
    </row>
    <row r="1639" spans="15:15" x14ac:dyDescent="0.35">
      <c r="O1639" s="149"/>
    </row>
    <row r="1640" spans="15:15" x14ac:dyDescent="0.35">
      <c r="O1640" s="149"/>
    </row>
    <row r="1641" spans="15:15" x14ac:dyDescent="0.35">
      <c r="O1641" s="149"/>
    </row>
    <row r="1642" spans="15:15" x14ac:dyDescent="0.35">
      <c r="O1642" s="149"/>
    </row>
    <row r="1643" spans="15:15" x14ac:dyDescent="0.35">
      <c r="O1643" s="149"/>
    </row>
    <row r="1644" spans="15:15" x14ac:dyDescent="0.35">
      <c r="O1644" s="149"/>
    </row>
    <row r="1645" spans="15:15" x14ac:dyDescent="0.35">
      <c r="O1645" s="149"/>
    </row>
    <row r="1646" spans="15:15" x14ac:dyDescent="0.35">
      <c r="O1646" s="149"/>
    </row>
    <row r="1647" spans="15:15" x14ac:dyDescent="0.35">
      <c r="O1647" s="149"/>
    </row>
    <row r="1648" spans="15:15" x14ac:dyDescent="0.35">
      <c r="O1648" s="149"/>
    </row>
    <row r="1649" spans="15:15" x14ac:dyDescent="0.35">
      <c r="O1649" s="149"/>
    </row>
    <row r="1650" spans="15:15" x14ac:dyDescent="0.35">
      <c r="O1650" s="149"/>
    </row>
    <row r="1651" spans="15:15" x14ac:dyDescent="0.35">
      <c r="O1651" s="149"/>
    </row>
    <row r="1652" spans="15:15" x14ac:dyDescent="0.35">
      <c r="O1652" s="149"/>
    </row>
    <row r="1653" spans="15:15" x14ac:dyDescent="0.35">
      <c r="O1653" s="149"/>
    </row>
    <row r="1654" spans="15:15" x14ac:dyDescent="0.35">
      <c r="O1654" s="149"/>
    </row>
    <row r="1655" spans="15:15" x14ac:dyDescent="0.35">
      <c r="O1655" s="149"/>
    </row>
    <row r="1656" spans="15:15" x14ac:dyDescent="0.35">
      <c r="O1656" s="149"/>
    </row>
    <row r="1657" spans="15:15" x14ac:dyDescent="0.35">
      <c r="O1657" s="149"/>
    </row>
    <row r="1658" spans="15:15" x14ac:dyDescent="0.35">
      <c r="O1658" s="149"/>
    </row>
    <row r="1659" spans="15:15" x14ac:dyDescent="0.35">
      <c r="O1659" s="149"/>
    </row>
    <row r="1660" spans="15:15" x14ac:dyDescent="0.35">
      <c r="O1660" s="149"/>
    </row>
    <row r="1661" spans="15:15" x14ac:dyDescent="0.35">
      <c r="O1661" s="149"/>
    </row>
    <row r="1662" spans="15:15" x14ac:dyDescent="0.35">
      <c r="O1662" s="149"/>
    </row>
    <row r="1663" spans="15:15" x14ac:dyDescent="0.35">
      <c r="O1663" s="149"/>
    </row>
    <row r="1664" spans="15:15" x14ac:dyDescent="0.35">
      <c r="O1664" s="149"/>
    </row>
    <row r="1665" spans="15:15" x14ac:dyDescent="0.35">
      <c r="O1665" s="149"/>
    </row>
    <row r="1666" spans="15:15" x14ac:dyDescent="0.35">
      <c r="O1666" s="149"/>
    </row>
    <row r="1667" spans="15:15" x14ac:dyDescent="0.35">
      <c r="O1667" s="149"/>
    </row>
    <row r="1668" spans="15:15" x14ac:dyDescent="0.35">
      <c r="O1668" s="149"/>
    </row>
    <row r="1669" spans="15:15" x14ac:dyDescent="0.35">
      <c r="O1669" s="149"/>
    </row>
    <row r="1670" spans="15:15" x14ac:dyDescent="0.35">
      <c r="O1670" s="149"/>
    </row>
    <row r="1671" spans="15:15" x14ac:dyDescent="0.35">
      <c r="O1671" s="149"/>
    </row>
    <row r="1672" spans="15:15" x14ac:dyDescent="0.35">
      <c r="O1672" s="149"/>
    </row>
    <row r="1673" spans="15:15" x14ac:dyDescent="0.35">
      <c r="O1673" s="149"/>
    </row>
    <row r="1674" spans="15:15" x14ac:dyDescent="0.35">
      <c r="O1674" s="149"/>
    </row>
    <row r="1675" spans="15:15" x14ac:dyDescent="0.35">
      <c r="O1675" s="149"/>
    </row>
    <row r="1676" spans="15:15" x14ac:dyDescent="0.35">
      <c r="O1676" s="149"/>
    </row>
    <row r="1677" spans="15:15" x14ac:dyDescent="0.35">
      <c r="O1677" s="149"/>
    </row>
    <row r="1678" spans="15:15" x14ac:dyDescent="0.35">
      <c r="O1678" s="149"/>
    </row>
    <row r="1679" spans="15:15" x14ac:dyDescent="0.35">
      <c r="O1679" s="149"/>
    </row>
    <row r="1680" spans="15:15" x14ac:dyDescent="0.35">
      <c r="O1680" s="149"/>
    </row>
    <row r="1681" spans="15:15" x14ac:dyDescent="0.35">
      <c r="O1681" s="149"/>
    </row>
    <row r="1682" spans="15:15" x14ac:dyDescent="0.35">
      <c r="O1682" s="149"/>
    </row>
    <row r="1683" spans="15:15" x14ac:dyDescent="0.35">
      <c r="O1683" s="149"/>
    </row>
    <row r="1684" spans="15:15" x14ac:dyDescent="0.35">
      <c r="O1684" s="149"/>
    </row>
    <row r="1685" spans="15:15" x14ac:dyDescent="0.35">
      <c r="O1685" s="149"/>
    </row>
    <row r="1686" spans="15:15" x14ac:dyDescent="0.35">
      <c r="O1686" s="149"/>
    </row>
    <row r="1687" spans="15:15" x14ac:dyDescent="0.35">
      <c r="O1687" s="149"/>
    </row>
    <row r="1688" spans="15:15" x14ac:dyDescent="0.35">
      <c r="O1688" s="149"/>
    </row>
    <row r="1689" spans="15:15" x14ac:dyDescent="0.35">
      <c r="O1689" s="149"/>
    </row>
    <row r="1690" spans="15:15" x14ac:dyDescent="0.35">
      <c r="O1690" s="149"/>
    </row>
    <row r="1691" spans="15:15" x14ac:dyDescent="0.35">
      <c r="O1691" s="149"/>
    </row>
    <row r="1692" spans="15:15" x14ac:dyDescent="0.35">
      <c r="O1692" s="149"/>
    </row>
    <row r="1693" spans="15:15" x14ac:dyDescent="0.35">
      <c r="O1693" s="149"/>
    </row>
    <row r="1694" spans="15:15" x14ac:dyDescent="0.35">
      <c r="O1694" s="149"/>
    </row>
    <row r="1695" spans="15:15" x14ac:dyDescent="0.35">
      <c r="O1695" s="149"/>
    </row>
    <row r="1696" spans="15:15" x14ac:dyDescent="0.35">
      <c r="O1696" s="149"/>
    </row>
    <row r="1697" spans="15:15" x14ac:dyDescent="0.35">
      <c r="O1697" s="149"/>
    </row>
    <row r="1698" spans="15:15" x14ac:dyDescent="0.35">
      <c r="O1698" s="149"/>
    </row>
    <row r="1699" spans="15:15" x14ac:dyDescent="0.35">
      <c r="O1699" s="149"/>
    </row>
    <row r="1700" spans="15:15" x14ac:dyDescent="0.35">
      <c r="O1700" s="149"/>
    </row>
    <row r="1701" spans="15:15" x14ac:dyDescent="0.35">
      <c r="O1701" s="149"/>
    </row>
    <row r="1702" spans="15:15" x14ac:dyDescent="0.35">
      <c r="O1702" s="149"/>
    </row>
    <row r="1703" spans="15:15" x14ac:dyDescent="0.35">
      <c r="O1703" s="149"/>
    </row>
    <row r="1704" spans="15:15" x14ac:dyDescent="0.35">
      <c r="O1704" s="149"/>
    </row>
    <row r="1705" spans="15:15" x14ac:dyDescent="0.35">
      <c r="O1705" s="149"/>
    </row>
    <row r="1706" spans="15:15" x14ac:dyDescent="0.35">
      <c r="O1706" s="149"/>
    </row>
    <row r="1707" spans="15:15" x14ac:dyDescent="0.35">
      <c r="O1707" s="149"/>
    </row>
    <row r="1708" spans="15:15" x14ac:dyDescent="0.35">
      <c r="O1708" s="149"/>
    </row>
    <row r="1709" spans="15:15" x14ac:dyDescent="0.35">
      <c r="O1709" s="149"/>
    </row>
    <row r="1710" spans="15:15" x14ac:dyDescent="0.35">
      <c r="O1710" s="149"/>
    </row>
    <row r="1711" spans="15:15" x14ac:dyDescent="0.35">
      <c r="O1711" s="149"/>
    </row>
    <row r="1712" spans="15:15" x14ac:dyDescent="0.35">
      <c r="O1712" s="149"/>
    </row>
    <row r="1713" spans="15:15" x14ac:dyDescent="0.35">
      <c r="O1713" s="149"/>
    </row>
    <row r="1714" spans="15:15" x14ac:dyDescent="0.35">
      <c r="O1714" s="149"/>
    </row>
    <row r="1715" spans="15:15" x14ac:dyDescent="0.35">
      <c r="O1715" s="149"/>
    </row>
    <row r="1716" spans="15:15" x14ac:dyDescent="0.35">
      <c r="O1716" s="149"/>
    </row>
    <row r="1717" spans="15:15" x14ac:dyDescent="0.35">
      <c r="O1717" s="149"/>
    </row>
    <row r="1718" spans="15:15" x14ac:dyDescent="0.35">
      <c r="O1718" s="149"/>
    </row>
    <row r="1719" spans="15:15" x14ac:dyDescent="0.35">
      <c r="O1719" s="149"/>
    </row>
    <row r="1720" spans="15:15" x14ac:dyDescent="0.35">
      <c r="O1720" s="149"/>
    </row>
    <row r="1721" spans="15:15" x14ac:dyDescent="0.35">
      <c r="O1721" s="149"/>
    </row>
    <row r="1722" spans="15:15" x14ac:dyDescent="0.35">
      <c r="O1722" s="149"/>
    </row>
    <row r="1723" spans="15:15" x14ac:dyDescent="0.35">
      <c r="O1723" s="149"/>
    </row>
    <row r="1724" spans="15:15" x14ac:dyDescent="0.35">
      <c r="O1724" s="149"/>
    </row>
    <row r="1725" spans="15:15" x14ac:dyDescent="0.35">
      <c r="O1725" s="149"/>
    </row>
    <row r="1726" spans="15:15" x14ac:dyDescent="0.35">
      <c r="O1726" s="149"/>
    </row>
    <row r="1727" spans="15:15" x14ac:dyDescent="0.35">
      <c r="O1727" s="149"/>
    </row>
    <row r="1728" spans="15:15" x14ac:dyDescent="0.35">
      <c r="O1728" s="149"/>
    </row>
    <row r="1729" spans="15:15" x14ac:dyDescent="0.35">
      <c r="O1729" s="149"/>
    </row>
    <row r="1730" spans="15:15" x14ac:dyDescent="0.35">
      <c r="O1730" s="149"/>
    </row>
    <row r="1731" spans="15:15" x14ac:dyDescent="0.35">
      <c r="O1731" s="149"/>
    </row>
    <row r="1732" spans="15:15" x14ac:dyDescent="0.35">
      <c r="O1732" s="149"/>
    </row>
    <row r="1733" spans="15:15" x14ac:dyDescent="0.35">
      <c r="O1733" s="149"/>
    </row>
    <row r="1734" spans="15:15" x14ac:dyDescent="0.35">
      <c r="O1734" s="149"/>
    </row>
    <row r="1735" spans="15:15" x14ac:dyDescent="0.35">
      <c r="O1735" s="149"/>
    </row>
    <row r="1736" spans="15:15" x14ac:dyDescent="0.35">
      <c r="O1736" s="149"/>
    </row>
    <row r="1737" spans="15:15" x14ac:dyDescent="0.35">
      <c r="O1737" s="149"/>
    </row>
    <row r="1738" spans="15:15" x14ac:dyDescent="0.35">
      <c r="O1738" s="149"/>
    </row>
    <row r="1739" spans="15:15" x14ac:dyDescent="0.35">
      <c r="O1739" s="149"/>
    </row>
    <row r="1740" spans="15:15" x14ac:dyDescent="0.35">
      <c r="O1740" s="149"/>
    </row>
    <row r="1741" spans="15:15" x14ac:dyDescent="0.35">
      <c r="O1741" s="149"/>
    </row>
    <row r="1742" spans="15:15" x14ac:dyDescent="0.35">
      <c r="O1742" s="149"/>
    </row>
    <row r="1743" spans="15:15" x14ac:dyDescent="0.35">
      <c r="O1743" s="149"/>
    </row>
    <row r="1744" spans="15:15" x14ac:dyDescent="0.35">
      <c r="O1744" s="149"/>
    </row>
    <row r="1745" spans="15:15" x14ac:dyDescent="0.35">
      <c r="O1745" s="149"/>
    </row>
    <row r="1746" spans="15:15" x14ac:dyDescent="0.35">
      <c r="O1746" s="149"/>
    </row>
    <row r="1747" spans="15:15" x14ac:dyDescent="0.35">
      <c r="O1747" s="149"/>
    </row>
    <row r="1748" spans="15:15" x14ac:dyDescent="0.35">
      <c r="O1748" s="149"/>
    </row>
    <row r="1749" spans="15:15" x14ac:dyDescent="0.35">
      <c r="O1749" s="149"/>
    </row>
    <row r="1750" spans="15:15" x14ac:dyDescent="0.35">
      <c r="O1750" s="149"/>
    </row>
    <row r="1751" spans="15:15" x14ac:dyDescent="0.35">
      <c r="O1751" s="149"/>
    </row>
    <row r="1752" spans="15:15" x14ac:dyDescent="0.35">
      <c r="O1752" s="149"/>
    </row>
    <row r="1753" spans="15:15" x14ac:dyDescent="0.35">
      <c r="O1753" s="149"/>
    </row>
    <row r="1754" spans="15:15" x14ac:dyDescent="0.35">
      <c r="O1754" s="149"/>
    </row>
    <row r="1755" spans="15:15" x14ac:dyDescent="0.35">
      <c r="O1755" s="149"/>
    </row>
    <row r="1756" spans="15:15" x14ac:dyDescent="0.35">
      <c r="O1756" s="149"/>
    </row>
    <row r="1757" spans="15:15" x14ac:dyDescent="0.35">
      <c r="O1757" s="149"/>
    </row>
    <row r="1758" spans="15:15" x14ac:dyDescent="0.35">
      <c r="O1758" s="149"/>
    </row>
    <row r="1759" spans="15:15" x14ac:dyDescent="0.35">
      <c r="O1759" s="149"/>
    </row>
    <row r="1760" spans="15:15" x14ac:dyDescent="0.35">
      <c r="O1760" s="149"/>
    </row>
    <row r="1761" spans="15:15" x14ac:dyDescent="0.35">
      <c r="O1761" s="149"/>
    </row>
    <row r="1762" spans="15:15" x14ac:dyDescent="0.35">
      <c r="O1762" s="149"/>
    </row>
    <row r="1763" spans="15:15" x14ac:dyDescent="0.35">
      <c r="O1763" s="149"/>
    </row>
    <row r="1764" spans="15:15" x14ac:dyDescent="0.35">
      <c r="O1764" s="149"/>
    </row>
    <row r="1765" spans="15:15" x14ac:dyDescent="0.35">
      <c r="O1765" s="149"/>
    </row>
    <row r="1766" spans="15:15" x14ac:dyDescent="0.35">
      <c r="O1766" s="149"/>
    </row>
    <row r="1767" spans="15:15" x14ac:dyDescent="0.35">
      <c r="O1767" s="149"/>
    </row>
    <row r="1768" spans="15:15" x14ac:dyDescent="0.35">
      <c r="O1768" s="149"/>
    </row>
    <row r="1769" spans="15:15" x14ac:dyDescent="0.35">
      <c r="O1769" s="149"/>
    </row>
    <row r="1770" spans="15:15" x14ac:dyDescent="0.35">
      <c r="O1770" s="149"/>
    </row>
    <row r="1771" spans="15:15" x14ac:dyDescent="0.35">
      <c r="O1771" s="149"/>
    </row>
    <row r="1772" spans="15:15" x14ac:dyDescent="0.35">
      <c r="O1772" s="149"/>
    </row>
    <row r="1773" spans="15:15" x14ac:dyDescent="0.35">
      <c r="O1773" s="149"/>
    </row>
    <row r="1774" spans="15:15" x14ac:dyDescent="0.35">
      <c r="O1774" s="149"/>
    </row>
    <row r="1775" spans="15:15" x14ac:dyDescent="0.35">
      <c r="O1775" s="149"/>
    </row>
    <row r="1776" spans="15:15" x14ac:dyDescent="0.35">
      <c r="O1776" s="149"/>
    </row>
    <row r="1777" spans="15:15" x14ac:dyDescent="0.35">
      <c r="O1777" s="149"/>
    </row>
    <row r="1778" spans="15:15" x14ac:dyDescent="0.35">
      <c r="O1778" s="149"/>
    </row>
    <row r="1779" spans="15:15" x14ac:dyDescent="0.35">
      <c r="O1779" s="149"/>
    </row>
    <row r="1780" spans="15:15" x14ac:dyDescent="0.35">
      <c r="O1780" s="149"/>
    </row>
    <row r="1781" spans="15:15" x14ac:dyDescent="0.35">
      <c r="O1781" s="149"/>
    </row>
    <row r="1782" spans="15:15" x14ac:dyDescent="0.35">
      <c r="O1782" s="149"/>
    </row>
    <row r="1783" spans="15:15" x14ac:dyDescent="0.35">
      <c r="O1783" s="149"/>
    </row>
    <row r="1784" spans="15:15" x14ac:dyDescent="0.35">
      <c r="O1784" s="149"/>
    </row>
    <row r="1785" spans="15:15" x14ac:dyDescent="0.35">
      <c r="O1785" s="149"/>
    </row>
    <row r="1786" spans="15:15" x14ac:dyDescent="0.35">
      <c r="O1786" s="149"/>
    </row>
    <row r="1787" spans="15:15" x14ac:dyDescent="0.35">
      <c r="O1787" s="149"/>
    </row>
    <row r="1788" spans="15:15" x14ac:dyDescent="0.35">
      <c r="O1788" s="149"/>
    </row>
    <row r="1789" spans="15:15" x14ac:dyDescent="0.35">
      <c r="O1789" s="149"/>
    </row>
    <row r="1790" spans="15:15" x14ac:dyDescent="0.35">
      <c r="O1790" s="149"/>
    </row>
    <row r="1791" spans="15:15" x14ac:dyDescent="0.35">
      <c r="O1791" s="149"/>
    </row>
    <row r="1792" spans="15:15" x14ac:dyDescent="0.35">
      <c r="O1792" s="149"/>
    </row>
    <row r="1793" spans="15:15" x14ac:dyDescent="0.35">
      <c r="O1793" s="149"/>
    </row>
    <row r="1794" spans="15:15" x14ac:dyDescent="0.35">
      <c r="O1794" s="149"/>
    </row>
    <row r="1795" spans="15:15" x14ac:dyDescent="0.35">
      <c r="O1795" s="149"/>
    </row>
    <row r="1796" spans="15:15" x14ac:dyDescent="0.35">
      <c r="O1796" s="149"/>
    </row>
    <row r="1797" spans="15:15" x14ac:dyDescent="0.35">
      <c r="O1797" s="149"/>
    </row>
    <row r="1798" spans="15:15" x14ac:dyDescent="0.35">
      <c r="O1798" s="149"/>
    </row>
    <row r="1799" spans="15:15" x14ac:dyDescent="0.35">
      <c r="O1799" s="149"/>
    </row>
    <row r="1800" spans="15:15" x14ac:dyDescent="0.35">
      <c r="O1800" s="149"/>
    </row>
    <row r="1801" spans="15:15" x14ac:dyDescent="0.35">
      <c r="O1801" s="149"/>
    </row>
    <row r="1802" spans="15:15" x14ac:dyDescent="0.35">
      <c r="O1802" s="149"/>
    </row>
    <row r="1803" spans="15:15" x14ac:dyDescent="0.35">
      <c r="O1803" s="149"/>
    </row>
    <row r="1804" spans="15:15" x14ac:dyDescent="0.35">
      <c r="O1804" s="149"/>
    </row>
    <row r="1805" spans="15:15" x14ac:dyDescent="0.35">
      <c r="O1805" s="149"/>
    </row>
    <row r="1806" spans="15:15" x14ac:dyDescent="0.35">
      <c r="O1806" s="149"/>
    </row>
    <row r="1807" spans="15:15" x14ac:dyDescent="0.35">
      <c r="O1807" s="149"/>
    </row>
    <row r="1808" spans="15:15" x14ac:dyDescent="0.35">
      <c r="O1808" s="149"/>
    </row>
    <row r="1809" spans="15:15" x14ac:dyDescent="0.35">
      <c r="O1809" s="149"/>
    </row>
    <row r="1810" spans="15:15" x14ac:dyDescent="0.35">
      <c r="O1810" s="149"/>
    </row>
    <row r="1811" spans="15:15" x14ac:dyDescent="0.35">
      <c r="O1811" s="149"/>
    </row>
    <row r="1812" spans="15:15" x14ac:dyDescent="0.35">
      <c r="O1812" s="149"/>
    </row>
    <row r="1813" spans="15:15" x14ac:dyDescent="0.35">
      <c r="O1813" s="149"/>
    </row>
    <row r="1814" spans="15:15" x14ac:dyDescent="0.35">
      <c r="O1814" s="149"/>
    </row>
    <row r="1815" spans="15:15" x14ac:dyDescent="0.35">
      <c r="O1815" s="149"/>
    </row>
    <row r="1816" spans="15:15" x14ac:dyDescent="0.35">
      <c r="O1816" s="149"/>
    </row>
    <row r="1817" spans="15:15" x14ac:dyDescent="0.35">
      <c r="O1817" s="149"/>
    </row>
    <row r="1818" spans="15:15" x14ac:dyDescent="0.35">
      <c r="O1818" s="149"/>
    </row>
    <row r="1819" spans="15:15" x14ac:dyDescent="0.35">
      <c r="O1819" s="149"/>
    </row>
    <row r="1820" spans="15:15" x14ac:dyDescent="0.35">
      <c r="O1820" s="149"/>
    </row>
    <row r="1821" spans="15:15" x14ac:dyDescent="0.35">
      <c r="O1821" s="149"/>
    </row>
    <row r="1822" spans="15:15" x14ac:dyDescent="0.35">
      <c r="O1822" s="149"/>
    </row>
    <row r="1823" spans="15:15" x14ac:dyDescent="0.35">
      <c r="O1823" s="149"/>
    </row>
    <row r="1824" spans="15:15" x14ac:dyDescent="0.35">
      <c r="O1824" s="149"/>
    </row>
    <row r="1825" spans="15:15" x14ac:dyDescent="0.35">
      <c r="O1825" s="149"/>
    </row>
    <row r="1826" spans="15:15" x14ac:dyDescent="0.35">
      <c r="O1826" s="149"/>
    </row>
    <row r="1827" spans="15:15" x14ac:dyDescent="0.35">
      <c r="O1827" s="149"/>
    </row>
    <row r="1828" spans="15:15" x14ac:dyDescent="0.35">
      <c r="O1828" s="149"/>
    </row>
    <row r="1829" spans="15:15" x14ac:dyDescent="0.35">
      <c r="O1829" s="149"/>
    </row>
    <row r="1830" spans="15:15" x14ac:dyDescent="0.35">
      <c r="O1830" s="149"/>
    </row>
    <row r="1831" spans="15:15" x14ac:dyDescent="0.35">
      <c r="O1831" s="149"/>
    </row>
    <row r="1832" spans="15:15" x14ac:dyDescent="0.35">
      <c r="O1832" s="149"/>
    </row>
    <row r="1833" spans="15:15" x14ac:dyDescent="0.35">
      <c r="O1833" s="149"/>
    </row>
    <row r="1834" spans="15:15" x14ac:dyDescent="0.35">
      <c r="O1834" s="149"/>
    </row>
    <row r="1835" spans="15:15" x14ac:dyDescent="0.35">
      <c r="O1835" s="149"/>
    </row>
    <row r="1836" spans="15:15" x14ac:dyDescent="0.35">
      <c r="O1836" s="149"/>
    </row>
    <row r="1837" spans="15:15" x14ac:dyDescent="0.35">
      <c r="O1837" s="149"/>
    </row>
    <row r="1838" spans="15:15" x14ac:dyDescent="0.35">
      <c r="O1838" s="149"/>
    </row>
    <row r="1839" spans="15:15" x14ac:dyDescent="0.35">
      <c r="O1839" s="149"/>
    </row>
    <row r="1840" spans="15:15" x14ac:dyDescent="0.35">
      <c r="O1840" s="149"/>
    </row>
    <row r="1841" spans="15:15" x14ac:dyDescent="0.35">
      <c r="O1841" s="149"/>
    </row>
    <row r="1842" spans="15:15" x14ac:dyDescent="0.35">
      <c r="O1842" s="149"/>
    </row>
    <row r="1843" spans="15:15" x14ac:dyDescent="0.35">
      <c r="O1843" s="149"/>
    </row>
    <row r="1844" spans="15:15" x14ac:dyDescent="0.35">
      <c r="O1844" s="149"/>
    </row>
    <row r="1845" spans="15:15" x14ac:dyDescent="0.35">
      <c r="O1845" s="149"/>
    </row>
    <row r="1846" spans="15:15" x14ac:dyDescent="0.35">
      <c r="O1846" s="149"/>
    </row>
    <row r="1847" spans="15:15" x14ac:dyDescent="0.35">
      <c r="O1847" s="149"/>
    </row>
    <row r="1848" spans="15:15" x14ac:dyDescent="0.35">
      <c r="O1848" s="149"/>
    </row>
    <row r="1849" spans="15:15" x14ac:dyDescent="0.35">
      <c r="O1849" s="149"/>
    </row>
    <row r="1850" spans="15:15" x14ac:dyDescent="0.35">
      <c r="O1850" s="149"/>
    </row>
    <row r="1851" spans="15:15" x14ac:dyDescent="0.35">
      <c r="O1851" s="149"/>
    </row>
    <row r="1852" spans="15:15" x14ac:dyDescent="0.35">
      <c r="O1852" s="149"/>
    </row>
    <row r="1853" spans="15:15" x14ac:dyDescent="0.35">
      <c r="O1853" s="149"/>
    </row>
    <row r="1854" spans="15:15" x14ac:dyDescent="0.35">
      <c r="O1854" s="149"/>
    </row>
    <row r="1855" spans="15:15" x14ac:dyDescent="0.35">
      <c r="O1855" s="149"/>
    </row>
    <row r="1856" spans="15:15" x14ac:dyDescent="0.35">
      <c r="O1856" s="149"/>
    </row>
    <row r="1857" spans="15:15" x14ac:dyDescent="0.35">
      <c r="O1857" s="149"/>
    </row>
    <row r="1858" spans="15:15" x14ac:dyDescent="0.35">
      <c r="O1858" s="149"/>
    </row>
    <row r="1859" spans="15:15" x14ac:dyDescent="0.35">
      <c r="O1859" s="149"/>
    </row>
    <row r="1860" spans="15:15" x14ac:dyDescent="0.35">
      <c r="O1860" s="149"/>
    </row>
    <row r="1861" spans="15:15" x14ac:dyDescent="0.35">
      <c r="O1861" s="149"/>
    </row>
    <row r="1862" spans="15:15" x14ac:dyDescent="0.35">
      <c r="O1862" s="149"/>
    </row>
    <row r="1863" spans="15:15" x14ac:dyDescent="0.35">
      <c r="O1863" s="149"/>
    </row>
    <row r="1864" spans="15:15" x14ac:dyDescent="0.35">
      <c r="O1864" s="149"/>
    </row>
    <row r="1865" spans="15:15" x14ac:dyDescent="0.35">
      <c r="O1865" s="149"/>
    </row>
    <row r="1866" spans="15:15" x14ac:dyDescent="0.35">
      <c r="O1866" s="149"/>
    </row>
    <row r="1867" spans="15:15" x14ac:dyDescent="0.35">
      <c r="O1867" s="149"/>
    </row>
    <row r="1868" spans="15:15" x14ac:dyDescent="0.35">
      <c r="O1868" s="149"/>
    </row>
    <row r="1869" spans="15:15" x14ac:dyDescent="0.35">
      <c r="O1869" s="149"/>
    </row>
    <row r="1870" spans="15:15" x14ac:dyDescent="0.35">
      <c r="O1870" s="149"/>
    </row>
    <row r="1871" spans="15:15" x14ac:dyDescent="0.35">
      <c r="O1871" s="149"/>
    </row>
    <row r="1872" spans="15:15" x14ac:dyDescent="0.35">
      <c r="O1872" s="149"/>
    </row>
    <row r="1873" spans="15:15" x14ac:dyDescent="0.35">
      <c r="O1873" s="149"/>
    </row>
    <row r="1874" spans="15:15" x14ac:dyDescent="0.35">
      <c r="O1874" s="149"/>
    </row>
    <row r="1875" spans="15:15" x14ac:dyDescent="0.35">
      <c r="O1875" s="149"/>
    </row>
    <row r="1876" spans="15:15" x14ac:dyDescent="0.35">
      <c r="O1876" s="149"/>
    </row>
    <row r="1877" spans="15:15" x14ac:dyDescent="0.35">
      <c r="O1877" s="149"/>
    </row>
    <row r="1878" spans="15:15" x14ac:dyDescent="0.35">
      <c r="O1878" s="149"/>
    </row>
    <row r="1879" spans="15:15" x14ac:dyDescent="0.35">
      <c r="O1879" s="149"/>
    </row>
    <row r="1880" spans="15:15" x14ac:dyDescent="0.35">
      <c r="O1880" s="149"/>
    </row>
    <row r="1881" spans="15:15" x14ac:dyDescent="0.35">
      <c r="O1881" s="149"/>
    </row>
    <row r="1882" spans="15:15" x14ac:dyDescent="0.35">
      <c r="O1882" s="149"/>
    </row>
    <row r="1883" spans="15:15" x14ac:dyDescent="0.35">
      <c r="O1883" s="149"/>
    </row>
    <row r="1884" spans="15:15" x14ac:dyDescent="0.35">
      <c r="O1884" s="149"/>
    </row>
    <row r="1885" spans="15:15" x14ac:dyDescent="0.35">
      <c r="O1885" s="149"/>
    </row>
    <row r="1886" spans="15:15" x14ac:dyDescent="0.35">
      <c r="O1886" s="149"/>
    </row>
    <row r="1887" spans="15:15" x14ac:dyDescent="0.35">
      <c r="O1887" s="149"/>
    </row>
    <row r="1888" spans="15:15" x14ac:dyDescent="0.35">
      <c r="O1888" s="149"/>
    </row>
    <row r="1889" spans="15:15" x14ac:dyDescent="0.35">
      <c r="O1889" s="149"/>
    </row>
    <row r="1890" spans="15:15" x14ac:dyDescent="0.35">
      <c r="O1890" s="149"/>
    </row>
    <row r="1891" spans="15:15" x14ac:dyDescent="0.35">
      <c r="O1891" s="149"/>
    </row>
    <row r="1892" spans="15:15" x14ac:dyDescent="0.35">
      <c r="O1892" s="149"/>
    </row>
    <row r="1893" spans="15:15" x14ac:dyDescent="0.35">
      <c r="O1893" s="149"/>
    </row>
    <row r="1894" spans="15:15" x14ac:dyDescent="0.35">
      <c r="O1894" s="149"/>
    </row>
    <row r="1895" spans="15:15" x14ac:dyDescent="0.35">
      <c r="O1895" s="149"/>
    </row>
    <row r="1896" spans="15:15" x14ac:dyDescent="0.35">
      <c r="O1896" s="149"/>
    </row>
    <row r="1897" spans="15:15" x14ac:dyDescent="0.35">
      <c r="O1897" s="149"/>
    </row>
    <row r="1898" spans="15:15" x14ac:dyDescent="0.35">
      <c r="O1898" s="149"/>
    </row>
    <row r="1899" spans="15:15" x14ac:dyDescent="0.35">
      <c r="O1899" s="149"/>
    </row>
    <row r="1900" spans="15:15" x14ac:dyDescent="0.35">
      <c r="O1900" s="149"/>
    </row>
    <row r="1901" spans="15:15" x14ac:dyDescent="0.35">
      <c r="O1901" s="149"/>
    </row>
    <row r="1902" spans="15:15" x14ac:dyDescent="0.35">
      <c r="O1902" s="149"/>
    </row>
    <row r="1903" spans="15:15" x14ac:dyDescent="0.35">
      <c r="O1903" s="149"/>
    </row>
    <row r="1904" spans="15:15" x14ac:dyDescent="0.35">
      <c r="O1904" s="149"/>
    </row>
    <row r="1905" spans="15:15" x14ac:dyDescent="0.35">
      <c r="O1905" s="149"/>
    </row>
    <row r="1906" spans="15:15" x14ac:dyDescent="0.35">
      <c r="O1906" s="149"/>
    </row>
    <row r="1907" spans="15:15" x14ac:dyDescent="0.35">
      <c r="O1907" s="149"/>
    </row>
    <row r="1908" spans="15:15" x14ac:dyDescent="0.35">
      <c r="O1908" s="149"/>
    </row>
    <row r="1909" spans="15:15" x14ac:dyDescent="0.35">
      <c r="O1909" s="149"/>
    </row>
    <row r="1910" spans="15:15" x14ac:dyDescent="0.35">
      <c r="O1910" s="149"/>
    </row>
    <row r="1911" spans="15:15" x14ac:dyDescent="0.35">
      <c r="O1911" s="149"/>
    </row>
    <row r="1912" spans="15:15" x14ac:dyDescent="0.35">
      <c r="O1912" s="149"/>
    </row>
    <row r="1913" spans="15:15" x14ac:dyDescent="0.35">
      <c r="O1913" s="149"/>
    </row>
    <row r="1914" spans="15:15" x14ac:dyDescent="0.35">
      <c r="O1914" s="149"/>
    </row>
    <row r="1915" spans="15:15" x14ac:dyDescent="0.35">
      <c r="O1915" s="149"/>
    </row>
    <row r="1916" spans="15:15" x14ac:dyDescent="0.35">
      <c r="O1916" s="149"/>
    </row>
    <row r="1917" spans="15:15" x14ac:dyDescent="0.35">
      <c r="O1917" s="149"/>
    </row>
    <row r="1918" spans="15:15" x14ac:dyDescent="0.35">
      <c r="O1918" s="149"/>
    </row>
    <row r="1919" spans="15:15" x14ac:dyDescent="0.35">
      <c r="O1919" s="149"/>
    </row>
    <row r="1920" spans="15:15" x14ac:dyDescent="0.35">
      <c r="O1920" s="149"/>
    </row>
    <row r="1921" spans="15:15" x14ac:dyDescent="0.35">
      <c r="O1921" s="149"/>
    </row>
    <row r="1922" spans="15:15" x14ac:dyDescent="0.35">
      <c r="O1922" s="149"/>
    </row>
    <row r="1923" spans="15:15" x14ac:dyDescent="0.35">
      <c r="O1923" s="149"/>
    </row>
    <row r="1924" spans="15:15" x14ac:dyDescent="0.35">
      <c r="O1924" s="149"/>
    </row>
    <row r="1925" spans="15:15" x14ac:dyDescent="0.35">
      <c r="O1925" s="149"/>
    </row>
    <row r="1926" spans="15:15" x14ac:dyDescent="0.35">
      <c r="O1926" s="149"/>
    </row>
    <row r="1927" spans="15:15" x14ac:dyDescent="0.35">
      <c r="O1927" s="149"/>
    </row>
    <row r="1928" spans="15:15" x14ac:dyDescent="0.35">
      <c r="O1928" s="149"/>
    </row>
    <row r="1929" spans="15:15" x14ac:dyDescent="0.35">
      <c r="O1929" s="149"/>
    </row>
    <row r="1930" spans="15:15" x14ac:dyDescent="0.35">
      <c r="O1930" s="149"/>
    </row>
    <row r="1931" spans="15:15" x14ac:dyDescent="0.35">
      <c r="O1931" s="149"/>
    </row>
    <row r="1932" spans="15:15" x14ac:dyDescent="0.35">
      <c r="O1932" s="149"/>
    </row>
    <row r="1933" spans="15:15" x14ac:dyDescent="0.35">
      <c r="O1933" s="149"/>
    </row>
    <row r="1934" spans="15:15" x14ac:dyDescent="0.35">
      <c r="O1934" s="149"/>
    </row>
    <row r="1935" spans="15:15" x14ac:dyDescent="0.35">
      <c r="O1935" s="149"/>
    </row>
    <row r="1936" spans="15:15" x14ac:dyDescent="0.35">
      <c r="O1936" s="149"/>
    </row>
    <row r="1937" spans="15:15" x14ac:dyDescent="0.35">
      <c r="O1937" s="149"/>
    </row>
    <row r="1938" spans="15:15" x14ac:dyDescent="0.35">
      <c r="O1938" s="149"/>
    </row>
    <row r="1939" spans="15:15" x14ac:dyDescent="0.35">
      <c r="O1939" s="149"/>
    </row>
    <row r="1940" spans="15:15" x14ac:dyDescent="0.35">
      <c r="O1940" s="149"/>
    </row>
    <row r="1941" spans="15:15" x14ac:dyDescent="0.35">
      <c r="O1941" s="149"/>
    </row>
    <row r="1942" spans="15:15" x14ac:dyDescent="0.35">
      <c r="O1942" s="149"/>
    </row>
    <row r="1943" spans="15:15" x14ac:dyDescent="0.35">
      <c r="O1943" s="149"/>
    </row>
    <row r="1944" spans="15:15" x14ac:dyDescent="0.35">
      <c r="O1944" s="149"/>
    </row>
    <row r="1945" spans="15:15" x14ac:dyDescent="0.35">
      <c r="O1945" s="149"/>
    </row>
    <row r="1946" spans="15:15" x14ac:dyDescent="0.35">
      <c r="O1946" s="149"/>
    </row>
    <row r="1947" spans="15:15" x14ac:dyDescent="0.35">
      <c r="O1947" s="149"/>
    </row>
    <row r="1948" spans="15:15" x14ac:dyDescent="0.35">
      <c r="O1948" s="149"/>
    </row>
    <row r="1949" spans="15:15" x14ac:dyDescent="0.35">
      <c r="O1949" s="149"/>
    </row>
    <row r="1950" spans="15:15" x14ac:dyDescent="0.35">
      <c r="O1950" s="149"/>
    </row>
    <row r="1951" spans="15:15" x14ac:dyDescent="0.35">
      <c r="O1951" s="149"/>
    </row>
    <row r="1952" spans="15:15" x14ac:dyDescent="0.35">
      <c r="O1952" s="149"/>
    </row>
    <row r="1953" spans="15:15" x14ac:dyDescent="0.35">
      <c r="O1953" s="149"/>
    </row>
    <row r="1954" spans="15:15" x14ac:dyDescent="0.35">
      <c r="O1954" s="149"/>
    </row>
    <row r="1955" spans="15:15" x14ac:dyDescent="0.35">
      <c r="O1955" s="149"/>
    </row>
    <row r="1956" spans="15:15" x14ac:dyDescent="0.35">
      <c r="O1956" s="149"/>
    </row>
    <row r="1957" spans="15:15" x14ac:dyDescent="0.35">
      <c r="O1957" s="149"/>
    </row>
    <row r="1958" spans="15:15" x14ac:dyDescent="0.35">
      <c r="O1958" s="149"/>
    </row>
    <row r="1959" spans="15:15" x14ac:dyDescent="0.35">
      <c r="O1959" s="149"/>
    </row>
    <row r="1960" spans="15:15" x14ac:dyDescent="0.35">
      <c r="O1960" s="149"/>
    </row>
    <row r="1961" spans="15:15" x14ac:dyDescent="0.35">
      <c r="O1961" s="149"/>
    </row>
    <row r="1962" spans="15:15" x14ac:dyDescent="0.35">
      <c r="O1962" s="149"/>
    </row>
    <row r="1963" spans="15:15" x14ac:dyDescent="0.35">
      <c r="O1963" s="149"/>
    </row>
    <row r="1964" spans="15:15" x14ac:dyDescent="0.35">
      <c r="O1964" s="149"/>
    </row>
    <row r="1965" spans="15:15" x14ac:dyDescent="0.35">
      <c r="O1965" s="149"/>
    </row>
    <row r="1966" spans="15:15" x14ac:dyDescent="0.35">
      <c r="O1966" s="149"/>
    </row>
    <row r="1967" spans="15:15" x14ac:dyDescent="0.35">
      <c r="O1967" s="149"/>
    </row>
    <row r="1968" spans="15:15" x14ac:dyDescent="0.35">
      <c r="O1968" s="149"/>
    </row>
    <row r="1969" spans="15:15" x14ac:dyDescent="0.35">
      <c r="O1969" s="149"/>
    </row>
    <row r="1970" spans="15:15" x14ac:dyDescent="0.35">
      <c r="O1970" s="149"/>
    </row>
    <row r="1971" spans="15:15" x14ac:dyDescent="0.35">
      <c r="O1971" s="149"/>
    </row>
    <row r="1972" spans="15:15" x14ac:dyDescent="0.35">
      <c r="O1972" s="149"/>
    </row>
    <row r="1973" spans="15:15" x14ac:dyDescent="0.35">
      <c r="O1973" s="149"/>
    </row>
    <row r="1974" spans="15:15" x14ac:dyDescent="0.35">
      <c r="O1974" s="149"/>
    </row>
    <row r="1975" spans="15:15" x14ac:dyDescent="0.35">
      <c r="O1975" s="149"/>
    </row>
    <row r="1976" spans="15:15" x14ac:dyDescent="0.35">
      <c r="O1976" s="149"/>
    </row>
    <row r="1977" spans="15:15" x14ac:dyDescent="0.35">
      <c r="O1977" s="149"/>
    </row>
    <row r="1978" spans="15:15" x14ac:dyDescent="0.35">
      <c r="O1978" s="149"/>
    </row>
    <row r="1979" spans="15:15" x14ac:dyDescent="0.35">
      <c r="O1979" s="149"/>
    </row>
    <row r="1980" spans="15:15" x14ac:dyDescent="0.35">
      <c r="O1980" s="149"/>
    </row>
    <row r="1981" spans="15:15" x14ac:dyDescent="0.35">
      <c r="O1981" s="149"/>
    </row>
    <row r="1982" spans="15:15" x14ac:dyDescent="0.35">
      <c r="O1982" s="149"/>
    </row>
    <row r="1983" spans="15:15" x14ac:dyDescent="0.35">
      <c r="O1983" s="149"/>
    </row>
    <row r="1984" spans="15:15" x14ac:dyDescent="0.35">
      <c r="O1984" s="149"/>
    </row>
    <row r="1985" spans="15:15" x14ac:dyDescent="0.35">
      <c r="O1985" s="149"/>
    </row>
    <row r="1986" spans="15:15" x14ac:dyDescent="0.35">
      <c r="O1986" s="149"/>
    </row>
    <row r="1987" spans="15:15" x14ac:dyDescent="0.35">
      <c r="O1987" s="149"/>
    </row>
    <row r="1988" spans="15:15" x14ac:dyDescent="0.35">
      <c r="O1988" s="149"/>
    </row>
    <row r="1989" spans="15:15" x14ac:dyDescent="0.35">
      <c r="O1989" s="149"/>
    </row>
    <row r="1990" spans="15:15" x14ac:dyDescent="0.35">
      <c r="O1990" s="149"/>
    </row>
    <row r="1991" spans="15:15" x14ac:dyDescent="0.35">
      <c r="O1991" s="149"/>
    </row>
    <row r="1992" spans="15:15" x14ac:dyDescent="0.35">
      <c r="O1992" s="149"/>
    </row>
    <row r="1993" spans="15:15" x14ac:dyDescent="0.35">
      <c r="O1993" s="149"/>
    </row>
    <row r="1994" spans="15:15" x14ac:dyDescent="0.35">
      <c r="O1994" s="149"/>
    </row>
    <row r="1995" spans="15:15" x14ac:dyDescent="0.35">
      <c r="O1995" s="149"/>
    </row>
    <row r="1996" spans="15:15" x14ac:dyDescent="0.35">
      <c r="O1996" s="149"/>
    </row>
    <row r="1997" spans="15:15" x14ac:dyDescent="0.35">
      <c r="O1997" s="149"/>
    </row>
    <row r="1998" spans="15:15" x14ac:dyDescent="0.35">
      <c r="O1998" s="149"/>
    </row>
    <row r="1999" spans="15:15" x14ac:dyDescent="0.35">
      <c r="O1999" s="149"/>
    </row>
    <row r="2000" spans="15:15" x14ac:dyDescent="0.35">
      <c r="O2000" s="149"/>
    </row>
    <row r="2001" spans="15:15" x14ac:dyDescent="0.35">
      <c r="O2001" s="149"/>
    </row>
    <row r="2002" spans="15:15" x14ac:dyDescent="0.35">
      <c r="O2002" s="149"/>
    </row>
    <row r="2003" spans="15:15" x14ac:dyDescent="0.35">
      <c r="O2003" s="149"/>
    </row>
    <row r="2004" spans="15:15" x14ac:dyDescent="0.35">
      <c r="O2004" s="149"/>
    </row>
    <row r="2005" spans="15:15" x14ac:dyDescent="0.35">
      <c r="O2005" s="149"/>
    </row>
    <row r="2006" spans="15:15" x14ac:dyDescent="0.35">
      <c r="O2006" s="149"/>
    </row>
    <row r="2007" spans="15:15" x14ac:dyDescent="0.35">
      <c r="O2007" s="149"/>
    </row>
    <row r="2008" spans="15:15" x14ac:dyDescent="0.35">
      <c r="O2008" s="149"/>
    </row>
    <row r="2009" spans="15:15" x14ac:dyDescent="0.35">
      <c r="O2009" s="149"/>
    </row>
    <row r="2010" spans="15:15" x14ac:dyDescent="0.35">
      <c r="O2010" s="149"/>
    </row>
    <row r="2011" spans="15:15" x14ac:dyDescent="0.35">
      <c r="O2011" s="149"/>
    </row>
    <row r="2012" spans="15:15" x14ac:dyDescent="0.35">
      <c r="O2012" s="149"/>
    </row>
    <row r="2013" spans="15:15" x14ac:dyDescent="0.35">
      <c r="O2013" s="149"/>
    </row>
    <row r="2014" spans="15:15" x14ac:dyDescent="0.35">
      <c r="O2014" s="149"/>
    </row>
    <row r="2015" spans="15:15" x14ac:dyDescent="0.35">
      <c r="O2015" s="149"/>
    </row>
    <row r="2016" spans="15:15" x14ac:dyDescent="0.35">
      <c r="O2016" s="149"/>
    </row>
    <row r="2017" spans="15:15" x14ac:dyDescent="0.35">
      <c r="O2017" s="149"/>
    </row>
    <row r="2018" spans="15:15" x14ac:dyDescent="0.35">
      <c r="O2018" s="149"/>
    </row>
    <row r="2019" spans="15:15" x14ac:dyDescent="0.35">
      <c r="O2019" s="149"/>
    </row>
    <row r="2020" spans="15:15" x14ac:dyDescent="0.35">
      <c r="O2020" s="149"/>
    </row>
    <row r="2021" spans="15:15" x14ac:dyDescent="0.35">
      <c r="O2021" s="149"/>
    </row>
    <row r="2022" spans="15:15" x14ac:dyDescent="0.35">
      <c r="O2022" s="149"/>
    </row>
    <row r="2023" spans="15:15" x14ac:dyDescent="0.35">
      <c r="O2023" s="149"/>
    </row>
    <row r="2024" spans="15:15" x14ac:dyDescent="0.35">
      <c r="O2024" s="149"/>
    </row>
    <row r="2025" spans="15:15" x14ac:dyDescent="0.35">
      <c r="O2025" s="149"/>
    </row>
    <row r="2026" spans="15:15" x14ac:dyDescent="0.35">
      <c r="O2026" s="149"/>
    </row>
    <row r="2027" spans="15:15" x14ac:dyDescent="0.35">
      <c r="O2027" s="149"/>
    </row>
    <row r="2028" spans="15:15" x14ac:dyDescent="0.35">
      <c r="O2028" s="149"/>
    </row>
    <row r="2029" spans="15:15" x14ac:dyDescent="0.35">
      <c r="O2029" s="149"/>
    </row>
    <row r="2030" spans="15:15" x14ac:dyDescent="0.35">
      <c r="O2030" s="149"/>
    </row>
    <row r="2031" spans="15:15" x14ac:dyDescent="0.35">
      <c r="O2031" s="149"/>
    </row>
    <row r="2032" spans="15:15" x14ac:dyDescent="0.35">
      <c r="O2032" s="149"/>
    </row>
    <row r="2033" spans="15:15" x14ac:dyDescent="0.35">
      <c r="O2033" s="149"/>
    </row>
    <row r="2034" spans="15:15" x14ac:dyDescent="0.35">
      <c r="O2034" s="149"/>
    </row>
    <row r="2035" spans="15:15" x14ac:dyDescent="0.35">
      <c r="O2035" s="149"/>
    </row>
    <row r="2036" spans="15:15" x14ac:dyDescent="0.35">
      <c r="O2036" s="149"/>
    </row>
    <row r="2037" spans="15:15" x14ac:dyDescent="0.35">
      <c r="O2037" s="149"/>
    </row>
    <row r="2038" spans="15:15" x14ac:dyDescent="0.35">
      <c r="O2038" s="149"/>
    </row>
    <row r="2039" spans="15:15" x14ac:dyDescent="0.35">
      <c r="O2039" s="149"/>
    </row>
    <row r="2040" spans="15:15" x14ac:dyDescent="0.35">
      <c r="O2040" s="149"/>
    </row>
    <row r="2041" spans="15:15" x14ac:dyDescent="0.35">
      <c r="O2041" s="149"/>
    </row>
    <row r="2042" spans="15:15" x14ac:dyDescent="0.35">
      <c r="O2042" s="149"/>
    </row>
    <row r="2043" spans="15:15" x14ac:dyDescent="0.35">
      <c r="O2043" s="149"/>
    </row>
    <row r="2044" spans="15:15" x14ac:dyDescent="0.35">
      <c r="O2044" s="149"/>
    </row>
    <row r="2045" spans="15:15" x14ac:dyDescent="0.35">
      <c r="O2045" s="149"/>
    </row>
    <row r="2046" spans="15:15" x14ac:dyDescent="0.35">
      <c r="O2046" s="149"/>
    </row>
    <row r="2047" spans="15:15" x14ac:dyDescent="0.35">
      <c r="O2047" s="149"/>
    </row>
    <row r="2048" spans="15:15" x14ac:dyDescent="0.35">
      <c r="O2048" s="149"/>
    </row>
    <row r="2049" spans="15:15" x14ac:dyDescent="0.35">
      <c r="O2049" s="149"/>
    </row>
    <row r="2050" spans="15:15" x14ac:dyDescent="0.35">
      <c r="O2050" s="149"/>
    </row>
    <row r="2051" spans="15:15" x14ac:dyDescent="0.35">
      <c r="O2051" s="149"/>
    </row>
    <row r="2052" spans="15:15" x14ac:dyDescent="0.35">
      <c r="O2052" s="149"/>
    </row>
    <row r="2053" spans="15:15" x14ac:dyDescent="0.35">
      <c r="O2053" s="149"/>
    </row>
    <row r="2054" spans="15:15" x14ac:dyDescent="0.35">
      <c r="O2054" s="149"/>
    </row>
    <row r="2055" spans="15:15" x14ac:dyDescent="0.35">
      <c r="O2055" s="149"/>
    </row>
    <row r="2056" spans="15:15" x14ac:dyDescent="0.35">
      <c r="O2056" s="149"/>
    </row>
    <row r="2057" spans="15:15" x14ac:dyDescent="0.35">
      <c r="O2057" s="149"/>
    </row>
    <row r="2058" spans="15:15" x14ac:dyDescent="0.35">
      <c r="O2058" s="149"/>
    </row>
    <row r="2059" spans="15:15" x14ac:dyDescent="0.35">
      <c r="O2059" s="149"/>
    </row>
    <row r="2060" spans="15:15" x14ac:dyDescent="0.35">
      <c r="O2060" s="149"/>
    </row>
    <row r="2061" spans="15:15" x14ac:dyDescent="0.35">
      <c r="O2061" s="149"/>
    </row>
    <row r="2062" spans="15:15" x14ac:dyDescent="0.35">
      <c r="O2062" s="149"/>
    </row>
    <row r="2063" spans="15:15" x14ac:dyDescent="0.35">
      <c r="O2063" s="149"/>
    </row>
    <row r="2064" spans="15:15" x14ac:dyDescent="0.35">
      <c r="O2064" s="149"/>
    </row>
    <row r="2065" spans="15:15" x14ac:dyDescent="0.35">
      <c r="O2065" s="149"/>
    </row>
    <row r="2066" spans="15:15" x14ac:dyDescent="0.35">
      <c r="O2066" s="149"/>
    </row>
    <row r="2067" spans="15:15" x14ac:dyDescent="0.35">
      <c r="O2067" s="149"/>
    </row>
    <row r="2068" spans="15:15" x14ac:dyDescent="0.35">
      <c r="O2068" s="149"/>
    </row>
    <row r="2069" spans="15:15" x14ac:dyDescent="0.35">
      <c r="O2069" s="149"/>
    </row>
    <row r="2070" spans="15:15" x14ac:dyDescent="0.35">
      <c r="O2070" s="149"/>
    </row>
    <row r="2071" spans="15:15" x14ac:dyDescent="0.35">
      <c r="O2071" s="149"/>
    </row>
    <row r="2072" spans="15:15" x14ac:dyDescent="0.35">
      <c r="O2072" s="149"/>
    </row>
    <row r="2073" spans="15:15" x14ac:dyDescent="0.35">
      <c r="O2073" s="149"/>
    </row>
    <row r="2074" spans="15:15" x14ac:dyDescent="0.35">
      <c r="O2074" s="149"/>
    </row>
    <row r="2075" spans="15:15" x14ac:dyDescent="0.35">
      <c r="O2075" s="149"/>
    </row>
    <row r="2076" spans="15:15" x14ac:dyDescent="0.35">
      <c r="O2076" s="149"/>
    </row>
    <row r="2077" spans="15:15" x14ac:dyDescent="0.35">
      <c r="O2077" s="149"/>
    </row>
    <row r="2078" spans="15:15" x14ac:dyDescent="0.35">
      <c r="O2078" s="149"/>
    </row>
    <row r="2079" spans="15:15" x14ac:dyDescent="0.35">
      <c r="O2079" s="149"/>
    </row>
    <row r="2080" spans="15:15" x14ac:dyDescent="0.35">
      <c r="O2080" s="149"/>
    </row>
    <row r="2081" spans="15:15" x14ac:dyDescent="0.35">
      <c r="O2081" s="149"/>
    </row>
    <row r="2082" spans="15:15" x14ac:dyDescent="0.35">
      <c r="O2082" s="149"/>
    </row>
    <row r="2083" spans="15:15" x14ac:dyDescent="0.35">
      <c r="O2083" s="149"/>
    </row>
    <row r="2084" spans="15:15" x14ac:dyDescent="0.35">
      <c r="O2084" s="149"/>
    </row>
    <row r="2085" spans="15:15" x14ac:dyDescent="0.35">
      <c r="O2085" s="149"/>
    </row>
    <row r="2086" spans="15:15" x14ac:dyDescent="0.35">
      <c r="O2086" s="149"/>
    </row>
    <row r="2087" spans="15:15" x14ac:dyDescent="0.35">
      <c r="O2087" s="149"/>
    </row>
    <row r="2088" spans="15:15" x14ac:dyDescent="0.35">
      <c r="O2088" s="149"/>
    </row>
    <row r="2089" spans="15:15" x14ac:dyDescent="0.35">
      <c r="O2089" s="149"/>
    </row>
    <row r="2090" spans="15:15" x14ac:dyDescent="0.35">
      <c r="O2090" s="149"/>
    </row>
    <row r="2091" spans="15:15" x14ac:dyDescent="0.35">
      <c r="O2091" s="149"/>
    </row>
    <row r="2092" spans="15:15" x14ac:dyDescent="0.35">
      <c r="O2092" s="149"/>
    </row>
    <row r="2093" spans="15:15" x14ac:dyDescent="0.35">
      <c r="O2093" s="149"/>
    </row>
    <row r="2094" spans="15:15" x14ac:dyDescent="0.35">
      <c r="O2094" s="149"/>
    </row>
    <row r="2095" spans="15:15" x14ac:dyDescent="0.35">
      <c r="O2095" s="149"/>
    </row>
    <row r="2096" spans="15:15" x14ac:dyDescent="0.35">
      <c r="O2096" s="149"/>
    </row>
    <row r="2097" spans="15:15" x14ac:dyDescent="0.35">
      <c r="O2097" s="149"/>
    </row>
    <row r="2098" spans="15:15" x14ac:dyDescent="0.35">
      <c r="O2098" s="149"/>
    </row>
    <row r="2099" spans="15:15" x14ac:dyDescent="0.35">
      <c r="O2099" s="149"/>
    </row>
    <row r="2100" spans="15:15" x14ac:dyDescent="0.35">
      <c r="O2100" s="149"/>
    </row>
    <row r="2101" spans="15:15" x14ac:dyDescent="0.35">
      <c r="O2101" s="149"/>
    </row>
    <row r="2102" spans="15:15" x14ac:dyDescent="0.35">
      <c r="O2102" s="149"/>
    </row>
    <row r="2103" spans="15:15" x14ac:dyDescent="0.35">
      <c r="O2103" s="149"/>
    </row>
    <row r="2104" spans="15:15" x14ac:dyDescent="0.35">
      <c r="O2104" s="149"/>
    </row>
    <row r="2105" spans="15:15" x14ac:dyDescent="0.35">
      <c r="O2105" s="149"/>
    </row>
    <row r="2106" spans="15:15" x14ac:dyDescent="0.35">
      <c r="O2106" s="149"/>
    </row>
    <row r="2107" spans="15:15" x14ac:dyDescent="0.35">
      <c r="O2107" s="149"/>
    </row>
    <row r="2108" spans="15:15" x14ac:dyDescent="0.35">
      <c r="O2108" s="149"/>
    </row>
    <row r="2109" spans="15:15" x14ac:dyDescent="0.35">
      <c r="O2109" s="149"/>
    </row>
    <row r="2110" spans="15:15" x14ac:dyDescent="0.35">
      <c r="O2110" s="149"/>
    </row>
    <row r="2111" spans="15:15" x14ac:dyDescent="0.35">
      <c r="O2111" s="149"/>
    </row>
    <row r="2112" spans="15:15" x14ac:dyDescent="0.35">
      <c r="O2112" s="149"/>
    </row>
    <row r="2113" spans="15:15" x14ac:dyDescent="0.35">
      <c r="O2113" s="149"/>
    </row>
    <row r="2114" spans="15:15" x14ac:dyDescent="0.35">
      <c r="O2114" s="149"/>
    </row>
    <row r="2115" spans="15:15" x14ac:dyDescent="0.35">
      <c r="O2115" s="149"/>
    </row>
    <row r="2116" spans="15:15" x14ac:dyDescent="0.35">
      <c r="O2116" s="149"/>
    </row>
    <row r="2117" spans="15:15" x14ac:dyDescent="0.35">
      <c r="O2117" s="149"/>
    </row>
    <row r="2118" spans="15:15" x14ac:dyDescent="0.35">
      <c r="O2118" s="149"/>
    </row>
    <row r="2119" spans="15:15" x14ac:dyDescent="0.35">
      <c r="O2119" s="149"/>
    </row>
    <row r="2120" spans="15:15" x14ac:dyDescent="0.35">
      <c r="O2120" s="149"/>
    </row>
    <row r="2121" spans="15:15" x14ac:dyDescent="0.35">
      <c r="O2121" s="149"/>
    </row>
    <row r="2122" spans="15:15" x14ac:dyDescent="0.35">
      <c r="O2122" s="149"/>
    </row>
    <row r="2123" spans="15:15" x14ac:dyDescent="0.35">
      <c r="O2123" s="149"/>
    </row>
    <row r="2124" spans="15:15" x14ac:dyDescent="0.35">
      <c r="O2124" s="149"/>
    </row>
    <row r="2125" spans="15:15" x14ac:dyDescent="0.35">
      <c r="O2125" s="149"/>
    </row>
    <row r="2126" spans="15:15" x14ac:dyDescent="0.35">
      <c r="O2126" s="149"/>
    </row>
    <row r="2127" spans="15:15" x14ac:dyDescent="0.35">
      <c r="O2127" s="149"/>
    </row>
    <row r="2128" spans="15:15" x14ac:dyDescent="0.35">
      <c r="O2128" s="149"/>
    </row>
    <row r="2129" spans="15:15" x14ac:dyDescent="0.35">
      <c r="O2129" s="149"/>
    </row>
    <row r="2130" spans="15:15" x14ac:dyDescent="0.35">
      <c r="O2130" s="149"/>
    </row>
    <row r="2131" spans="15:15" x14ac:dyDescent="0.35">
      <c r="O2131" s="149"/>
    </row>
    <row r="2132" spans="15:15" x14ac:dyDescent="0.35">
      <c r="O2132" s="149"/>
    </row>
    <row r="2133" spans="15:15" x14ac:dyDescent="0.35">
      <c r="O2133" s="149"/>
    </row>
    <row r="2134" spans="15:15" x14ac:dyDescent="0.35">
      <c r="O2134" s="149"/>
    </row>
    <row r="2135" spans="15:15" x14ac:dyDescent="0.35">
      <c r="O2135" s="149"/>
    </row>
    <row r="2136" spans="15:15" x14ac:dyDescent="0.35">
      <c r="O2136" s="149"/>
    </row>
    <row r="2137" spans="15:15" x14ac:dyDescent="0.35">
      <c r="O2137" s="149"/>
    </row>
    <row r="2138" spans="15:15" x14ac:dyDescent="0.35">
      <c r="O2138" s="149"/>
    </row>
    <row r="2139" spans="15:15" x14ac:dyDescent="0.35">
      <c r="O2139" s="149"/>
    </row>
    <row r="2140" spans="15:15" x14ac:dyDescent="0.35">
      <c r="O2140" s="149"/>
    </row>
    <row r="2141" spans="15:15" x14ac:dyDescent="0.35">
      <c r="O2141" s="149"/>
    </row>
    <row r="2142" spans="15:15" x14ac:dyDescent="0.35">
      <c r="O2142" s="149"/>
    </row>
    <row r="2143" spans="15:15" x14ac:dyDescent="0.35">
      <c r="O2143" s="149"/>
    </row>
    <row r="2144" spans="15:15" x14ac:dyDescent="0.35">
      <c r="O2144" s="149"/>
    </row>
    <row r="2145" spans="15:15" x14ac:dyDescent="0.35">
      <c r="O2145" s="149"/>
    </row>
    <row r="2146" spans="15:15" x14ac:dyDescent="0.35">
      <c r="O2146" s="149"/>
    </row>
    <row r="2147" spans="15:15" x14ac:dyDescent="0.35">
      <c r="O2147" s="149"/>
    </row>
    <row r="2148" spans="15:15" x14ac:dyDescent="0.35">
      <c r="O2148" s="149"/>
    </row>
    <row r="2149" spans="15:15" x14ac:dyDescent="0.35">
      <c r="O2149" s="149"/>
    </row>
    <row r="2150" spans="15:15" x14ac:dyDescent="0.35">
      <c r="O2150" s="149"/>
    </row>
    <row r="2151" spans="15:15" x14ac:dyDescent="0.35">
      <c r="O2151" s="149"/>
    </row>
    <row r="2152" spans="15:15" x14ac:dyDescent="0.35">
      <c r="O2152" s="149"/>
    </row>
    <row r="2153" spans="15:15" x14ac:dyDescent="0.35">
      <c r="O2153" s="149"/>
    </row>
    <row r="2154" spans="15:15" x14ac:dyDescent="0.35">
      <c r="O2154" s="149"/>
    </row>
    <row r="2155" spans="15:15" x14ac:dyDescent="0.35">
      <c r="O2155" s="149"/>
    </row>
    <row r="2156" spans="15:15" x14ac:dyDescent="0.35">
      <c r="O2156" s="149"/>
    </row>
    <row r="2157" spans="15:15" x14ac:dyDescent="0.35">
      <c r="O2157" s="149"/>
    </row>
    <row r="2158" spans="15:15" x14ac:dyDescent="0.35">
      <c r="O2158" s="149"/>
    </row>
    <row r="2159" spans="15:15" x14ac:dyDescent="0.35">
      <c r="O2159" s="149"/>
    </row>
    <row r="2160" spans="15:15" x14ac:dyDescent="0.35">
      <c r="O2160" s="149"/>
    </row>
    <row r="2161" spans="15:15" x14ac:dyDescent="0.35">
      <c r="O2161" s="149"/>
    </row>
    <row r="2162" spans="15:15" x14ac:dyDescent="0.35">
      <c r="O2162" s="149"/>
    </row>
    <row r="2163" spans="15:15" x14ac:dyDescent="0.35">
      <c r="O2163" s="149"/>
    </row>
    <row r="2164" spans="15:15" x14ac:dyDescent="0.35">
      <c r="O2164" s="149"/>
    </row>
    <row r="2165" spans="15:15" x14ac:dyDescent="0.35">
      <c r="O2165" s="149"/>
    </row>
    <row r="2166" spans="15:15" x14ac:dyDescent="0.35">
      <c r="O2166" s="149"/>
    </row>
    <row r="2167" spans="15:15" x14ac:dyDescent="0.35">
      <c r="O2167" s="149"/>
    </row>
    <row r="2168" spans="15:15" x14ac:dyDescent="0.35">
      <c r="O2168" s="149"/>
    </row>
    <row r="2169" spans="15:15" x14ac:dyDescent="0.35">
      <c r="O2169" s="149"/>
    </row>
    <row r="2170" spans="15:15" x14ac:dyDescent="0.35">
      <c r="O2170" s="149"/>
    </row>
    <row r="2171" spans="15:15" x14ac:dyDescent="0.35">
      <c r="O2171" s="149"/>
    </row>
    <row r="2172" spans="15:15" x14ac:dyDescent="0.35">
      <c r="O2172" s="149"/>
    </row>
    <row r="2173" spans="15:15" x14ac:dyDescent="0.35">
      <c r="O2173" s="149"/>
    </row>
    <row r="2174" spans="15:15" x14ac:dyDescent="0.35">
      <c r="O2174" s="149"/>
    </row>
    <row r="2175" spans="15:15" x14ac:dyDescent="0.35">
      <c r="O2175" s="149"/>
    </row>
    <row r="2176" spans="15:15" x14ac:dyDescent="0.35">
      <c r="O2176" s="149"/>
    </row>
    <row r="2177" spans="15:15" x14ac:dyDescent="0.35">
      <c r="O2177" s="149"/>
    </row>
    <row r="2178" spans="15:15" x14ac:dyDescent="0.35">
      <c r="O2178" s="149"/>
    </row>
    <row r="2179" spans="15:15" x14ac:dyDescent="0.35">
      <c r="O2179" s="149"/>
    </row>
    <row r="2180" spans="15:15" x14ac:dyDescent="0.35">
      <c r="O2180" s="149"/>
    </row>
    <row r="2181" spans="15:15" x14ac:dyDescent="0.35">
      <c r="O2181" s="149"/>
    </row>
    <row r="2182" spans="15:15" x14ac:dyDescent="0.35">
      <c r="O2182" s="149"/>
    </row>
    <row r="2183" spans="15:15" x14ac:dyDescent="0.35">
      <c r="O2183" s="149"/>
    </row>
    <row r="2184" spans="15:15" x14ac:dyDescent="0.35">
      <c r="O2184" s="149"/>
    </row>
    <row r="2185" spans="15:15" x14ac:dyDescent="0.35">
      <c r="O2185" s="149"/>
    </row>
    <row r="2186" spans="15:15" x14ac:dyDescent="0.35">
      <c r="O2186" s="149"/>
    </row>
    <row r="2187" spans="15:15" x14ac:dyDescent="0.35">
      <c r="O2187" s="149"/>
    </row>
    <row r="2188" spans="15:15" x14ac:dyDescent="0.35">
      <c r="O2188" s="149"/>
    </row>
    <row r="2189" spans="15:15" x14ac:dyDescent="0.35">
      <c r="O2189" s="149"/>
    </row>
    <row r="2190" spans="15:15" x14ac:dyDescent="0.35">
      <c r="O2190" s="149"/>
    </row>
    <row r="2191" spans="15:15" x14ac:dyDescent="0.35">
      <c r="O2191" s="149"/>
    </row>
    <row r="2192" spans="15:15" x14ac:dyDescent="0.35">
      <c r="O2192" s="149"/>
    </row>
    <row r="2193" spans="15:15" x14ac:dyDescent="0.35">
      <c r="O2193" s="149"/>
    </row>
    <row r="2194" spans="15:15" x14ac:dyDescent="0.35">
      <c r="O2194" s="149"/>
    </row>
    <row r="2195" spans="15:15" x14ac:dyDescent="0.35">
      <c r="O2195" s="149"/>
    </row>
    <row r="2196" spans="15:15" x14ac:dyDescent="0.35">
      <c r="O2196" s="149"/>
    </row>
    <row r="2197" spans="15:15" x14ac:dyDescent="0.35">
      <c r="O2197" s="149"/>
    </row>
    <row r="2198" spans="15:15" x14ac:dyDescent="0.35">
      <c r="O2198" s="149"/>
    </row>
    <row r="2199" spans="15:15" x14ac:dyDescent="0.35">
      <c r="O2199" s="149"/>
    </row>
    <row r="2200" spans="15:15" x14ac:dyDescent="0.35">
      <c r="O2200" s="149"/>
    </row>
    <row r="2201" spans="15:15" x14ac:dyDescent="0.35">
      <c r="O2201" s="149"/>
    </row>
    <row r="2202" spans="15:15" x14ac:dyDescent="0.35">
      <c r="O2202" s="149"/>
    </row>
    <row r="2203" spans="15:15" x14ac:dyDescent="0.35">
      <c r="O2203" s="149"/>
    </row>
    <row r="2204" spans="15:15" x14ac:dyDescent="0.35">
      <c r="O2204" s="149"/>
    </row>
    <row r="2205" spans="15:15" x14ac:dyDescent="0.35">
      <c r="O2205" s="149"/>
    </row>
    <row r="2206" spans="15:15" x14ac:dyDescent="0.35">
      <c r="O2206" s="149"/>
    </row>
    <row r="2207" spans="15:15" x14ac:dyDescent="0.35">
      <c r="O2207" s="149"/>
    </row>
    <row r="2208" spans="15:15" x14ac:dyDescent="0.35">
      <c r="O2208" s="149"/>
    </row>
    <row r="2209" spans="15:15" x14ac:dyDescent="0.35">
      <c r="O2209" s="149"/>
    </row>
    <row r="2210" spans="15:15" x14ac:dyDescent="0.35">
      <c r="O2210" s="149"/>
    </row>
    <row r="2211" spans="15:15" x14ac:dyDescent="0.35">
      <c r="O2211" s="149"/>
    </row>
    <row r="2212" spans="15:15" x14ac:dyDescent="0.35">
      <c r="O2212" s="149"/>
    </row>
    <row r="2213" spans="15:15" x14ac:dyDescent="0.35">
      <c r="O2213" s="149"/>
    </row>
    <row r="2214" spans="15:15" x14ac:dyDescent="0.35">
      <c r="O2214" s="149"/>
    </row>
    <row r="2215" spans="15:15" x14ac:dyDescent="0.35">
      <c r="O2215" s="149"/>
    </row>
    <row r="2216" spans="15:15" x14ac:dyDescent="0.35">
      <c r="O2216" s="149"/>
    </row>
    <row r="2217" spans="15:15" x14ac:dyDescent="0.35">
      <c r="O2217" s="149"/>
    </row>
    <row r="2218" spans="15:15" x14ac:dyDescent="0.35">
      <c r="O2218" s="149"/>
    </row>
    <row r="2219" spans="15:15" x14ac:dyDescent="0.35">
      <c r="O2219" s="149"/>
    </row>
    <row r="2220" spans="15:15" x14ac:dyDescent="0.35">
      <c r="O2220" s="149"/>
    </row>
    <row r="2221" spans="15:15" x14ac:dyDescent="0.35">
      <c r="O2221" s="149"/>
    </row>
    <row r="2222" spans="15:15" x14ac:dyDescent="0.35">
      <c r="O2222" s="149"/>
    </row>
    <row r="2223" spans="15:15" x14ac:dyDescent="0.35">
      <c r="O2223" s="149"/>
    </row>
    <row r="2224" spans="15:15" x14ac:dyDescent="0.35">
      <c r="O2224" s="149"/>
    </row>
    <row r="2225" spans="15:15" x14ac:dyDescent="0.35">
      <c r="O2225" s="149"/>
    </row>
    <row r="2226" spans="15:15" x14ac:dyDescent="0.35">
      <c r="O2226" s="149"/>
    </row>
    <row r="2227" spans="15:15" x14ac:dyDescent="0.35">
      <c r="O2227" s="149"/>
    </row>
    <row r="2228" spans="15:15" x14ac:dyDescent="0.35">
      <c r="O2228" s="149"/>
    </row>
    <row r="2229" spans="15:15" x14ac:dyDescent="0.35">
      <c r="O2229" s="149"/>
    </row>
    <row r="2230" spans="15:15" x14ac:dyDescent="0.35">
      <c r="O2230" s="149"/>
    </row>
    <row r="2231" spans="15:15" x14ac:dyDescent="0.35">
      <c r="O2231" s="149"/>
    </row>
    <row r="2232" spans="15:15" x14ac:dyDescent="0.35">
      <c r="O2232" s="149"/>
    </row>
    <row r="2233" spans="15:15" x14ac:dyDescent="0.35">
      <c r="O2233" s="149"/>
    </row>
    <row r="2234" spans="15:15" x14ac:dyDescent="0.35">
      <c r="O2234" s="149"/>
    </row>
    <row r="2235" spans="15:15" x14ac:dyDescent="0.35">
      <c r="O2235" s="149"/>
    </row>
    <row r="2236" spans="15:15" x14ac:dyDescent="0.35">
      <c r="O2236" s="149"/>
    </row>
    <row r="2237" spans="15:15" x14ac:dyDescent="0.35">
      <c r="O2237" s="149"/>
    </row>
    <row r="2238" spans="15:15" x14ac:dyDescent="0.35">
      <c r="O2238" s="149"/>
    </row>
    <row r="2239" spans="15:15" x14ac:dyDescent="0.35">
      <c r="O2239" s="149"/>
    </row>
    <row r="2240" spans="15:15" x14ac:dyDescent="0.35">
      <c r="O2240" s="149"/>
    </row>
    <row r="2241" spans="15:15" x14ac:dyDescent="0.35">
      <c r="O2241" s="149"/>
    </row>
    <row r="2242" spans="15:15" x14ac:dyDescent="0.35">
      <c r="O2242" s="149"/>
    </row>
    <row r="2243" spans="15:15" x14ac:dyDescent="0.35">
      <c r="O2243" s="149"/>
    </row>
    <row r="2244" spans="15:15" x14ac:dyDescent="0.35">
      <c r="O2244" s="149"/>
    </row>
    <row r="2245" spans="15:15" x14ac:dyDescent="0.35">
      <c r="O2245" s="149"/>
    </row>
    <row r="2246" spans="15:15" x14ac:dyDescent="0.35">
      <c r="O2246" s="149"/>
    </row>
    <row r="2247" spans="15:15" x14ac:dyDescent="0.35">
      <c r="O2247" s="149"/>
    </row>
    <row r="2248" spans="15:15" x14ac:dyDescent="0.35">
      <c r="O2248" s="149"/>
    </row>
    <row r="2249" spans="15:15" x14ac:dyDescent="0.35">
      <c r="O2249" s="149"/>
    </row>
    <row r="2250" spans="15:15" x14ac:dyDescent="0.35">
      <c r="O2250" s="149"/>
    </row>
    <row r="2251" spans="15:15" x14ac:dyDescent="0.35">
      <c r="O2251" s="149"/>
    </row>
    <row r="2252" spans="15:15" x14ac:dyDescent="0.35">
      <c r="O2252" s="149"/>
    </row>
    <row r="2253" spans="15:15" x14ac:dyDescent="0.35">
      <c r="O2253" s="149"/>
    </row>
    <row r="2254" spans="15:15" x14ac:dyDescent="0.35">
      <c r="O2254" s="149"/>
    </row>
    <row r="2255" spans="15:15" x14ac:dyDescent="0.35">
      <c r="O2255" s="149"/>
    </row>
    <row r="2256" spans="15:15" x14ac:dyDescent="0.35">
      <c r="O2256" s="149"/>
    </row>
    <row r="2257" spans="15:15" x14ac:dyDescent="0.35">
      <c r="O2257" s="149"/>
    </row>
    <row r="2258" spans="15:15" x14ac:dyDescent="0.35">
      <c r="O2258" s="149"/>
    </row>
    <row r="2259" spans="15:15" x14ac:dyDescent="0.35">
      <c r="O2259" s="149"/>
    </row>
    <row r="2260" spans="15:15" x14ac:dyDescent="0.35">
      <c r="O2260" s="149"/>
    </row>
    <row r="2261" spans="15:15" x14ac:dyDescent="0.35">
      <c r="O2261" s="149"/>
    </row>
    <row r="2262" spans="15:15" x14ac:dyDescent="0.35">
      <c r="O2262" s="149"/>
    </row>
    <row r="2263" spans="15:15" x14ac:dyDescent="0.35">
      <c r="O2263" s="149"/>
    </row>
    <row r="2264" spans="15:15" x14ac:dyDescent="0.35">
      <c r="O2264" s="149"/>
    </row>
    <row r="2265" spans="15:15" x14ac:dyDescent="0.35">
      <c r="O2265" s="149"/>
    </row>
    <row r="2266" spans="15:15" x14ac:dyDescent="0.35">
      <c r="O2266" s="149"/>
    </row>
    <row r="2267" spans="15:15" x14ac:dyDescent="0.35">
      <c r="O2267" s="149"/>
    </row>
    <row r="2268" spans="15:15" x14ac:dyDescent="0.35">
      <c r="O2268" s="149"/>
    </row>
    <row r="2269" spans="15:15" x14ac:dyDescent="0.35">
      <c r="O2269" s="149"/>
    </row>
    <row r="2270" spans="15:15" x14ac:dyDescent="0.35">
      <c r="O2270" s="149"/>
    </row>
    <row r="2271" spans="15:15" x14ac:dyDescent="0.35">
      <c r="O2271" s="149"/>
    </row>
    <row r="2272" spans="15:15" x14ac:dyDescent="0.35">
      <c r="O2272" s="149"/>
    </row>
    <row r="2273" spans="15:15" x14ac:dyDescent="0.35">
      <c r="O2273" s="149"/>
    </row>
    <row r="2274" spans="15:15" x14ac:dyDescent="0.35">
      <c r="O2274" s="149"/>
    </row>
    <row r="2275" spans="15:15" x14ac:dyDescent="0.35">
      <c r="O2275" s="149"/>
    </row>
    <row r="2276" spans="15:15" x14ac:dyDescent="0.35">
      <c r="O2276" s="149"/>
    </row>
    <row r="2277" spans="15:15" x14ac:dyDescent="0.35">
      <c r="O2277" s="149"/>
    </row>
    <row r="2278" spans="15:15" x14ac:dyDescent="0.35">
      <c r="O2278" s="149"/>
    </row>
    <row r="2279" spans="15:15" x14ac:dyDescent="0.35">
      <c r="O2279" s="149"/>
    </row>
    <row r="2280" spans="15:15" x14ac:dyDescent="0.35">
      <c r="O2280" s="149"/>
    </row>
    <row r="2281" spans="15:15" x14ac:dyDescent="0.35">
      <c r="O2281" s="149"/>
    </row>
    <row r="2282" spans="15:15" x14ac:dyDescent="0.35">
      <c r="O2282" s="149"/>
    </row>
    <row r="2283" spans="15:15" x14ac:dyDescent="0.35">
      <c r="O2283" s="149"/>
    </row>
    <row r="2284" spans="15:15" x14ac:dyDescent="0.35">
      <c r="O2284" s="149"/>
    </row>
    <row r="2285" spans="15:15" x14ac:dyDescent="0.35">
      <c r="O2285" s="149"/>
    </row>
    <row r="2286" spans="15:15" x14ac:dyDescent="0.35">
      <c r="O2286" s="149"/>
    </row>
    <row r="2287" spans="15:15" x14ac:dyDescent="0.35">
      <c r="O2287" s="149"/>
    </row>
    <row r="2288" spans="15:15" x14ac:dyDescent="0.35">
      <c r="O2288" s="149"/>
    </row>
    <row r="2289" spans="15:15" x14ac:dyDescent="0.35">
      <c r="O2289" s="149"/>
    </row>
    <row r="2290" spans="15:15" x14ac:dyDescent="0.35">
      <c r="O2290" s="149"/>
    </row>
    <row r="2291" spans="15:15" x14ac:dyDescent="0.35">
      <c r="O2291" s="149"/>
    </row>
    <row r="2292" spans="15:15" x14ac:dyDescent="0.35">
      <c r="O2292" s="149"/>
    </row>
    <row r="2293" spans="15:15" x14ac:dyDescent="0.35">
      <c r="O2293" s="149"/>
    </row>
    <row r="2294" spans="15:15" x14ac:dyDescent="0.35">
      <c r="O2294" s="149"/>
    </row>
    <row r="2295" spans="15:15" x14ac:dyDescent="0.35">
      <c r="O2295" s="149"/>
    </row>
    <row r="2296" spans="15:15" x14ac:dyDescent="0.35">
      <c r="O2296" s="149"/>
    </row>
    <row r="2297" spans="15:15" x14ac:dyDescent="0.35">
      <c r="O2297" s="149"/>
    </row>
    <row r="2298" spans="15:15" x14ac:dyDescent="0.35">
      <c r="O2298" s="149"/>
    </row>
    <row r="2299" spans="15:15" x14ac:dyDescent="0.35">
      <c r="O2299" s="149"/>
    </row>
    <row r="2300" spans="15:15" x14ac:dyDescent="0.35">
      <c r="O2300" s="149"/>
    </row>
    <row r="2301" spans="15:15" x14ac:dyDescent="0.35">
      <c r="O2301" s="149"/>
    </row>
    <row r="2302" spans="15:15" x14ac:dyDescent="0.35">
      <c r="O2302" s="149"/>
    </row>
    <row r="2303" spans="15:15" x14ac:dyDescent="0.35">
      <c r="O2303" s="149"/>
    </row>
    <row r="2304" spans="15:15" x14ac:dyDescent="0.35">
      <c r="O2304" s="149"/>
    </row>
    <row r="2305" spans="15:15" x14ac:dyDescent="0.35">
      <c r="O2305" s="149"/>
    </row>
    <row r="2306" spans="15:15" x14ac:dyDescent="0.35">
      <c r="O2306" s="149"/>
    </row>
    <row r="2307" spans="15:15" x14ac:dyDescent="0.35">
      <c r="O2307" s="149"/>
    </row>
    <row r="2308" spans="15:15" x14ac:dyDescent="0.35">
      <c r="O2308" s="149"/>
    </row>
    <row r="2309" spans="15:15" x14ac:dyDescent="0.35">
      <c r="O2309" s="149"/>
    </row>
    <row r="2310" spans="15:15" x14ac:dyDescent="0.35">
      <c r="O2310" s="149"/>
    </row>
    <row r="2311" spans="15:15" x14ac:dyDescent="0.35">
      <c r="O2311" s="149"/>
    </row>
    <row r="2312" spans="15:15" x14ac:dyDescent="0.35">
      <c r="O2312" s="149"/>
    </row>
    <row r="2313" spans="15:15" x14ac:dyDescent="0.35">
      <c r="O2313" s="149"/>
    </row>
    <row r="2314" spans="15:15" x14ac:dyDescent="0.35">
      <c r="O2314" s="149"/>
    </row>
    <row r="2315" spans="15:15" x14ac:dyDescent="0.35">
      <c r="O2315" s="149"/>
    </row>
    <row r="2316" spans="15:15" x14ac:dyDescent="0.35">
      <c r="O2316" s="149"/>
    </row>
    <row r="2317" spans="15:15" x14ac:dyDescent="0.35">
      <c r="O2317" s="149"/>
    </row>
    <row r="2318" spans="15:15" x14ac:dyDescent="0.35">
      <c r="O2318" s="149"/>
    </row>
    <row r="2319" spans="15:15" x14ac:dyDescent="0.35">
      <c r="O2319" s="149"/>
    </row>
    <row r="2320" spans="15:15" x14ac:dyDescent="0.35">
      <c r="O2320" s="149"/>
    </row>
    <row r="2321" spans="15:15" x14ac:dyDescent="0.35">
      <c r="O2321" s="149"/>
    </row>
    <row r="2322" spans="15:15" x14ac:dyDescent="0.35">
      <c r="O2322" s="149"/>
    </row>
    <row r="2323" spans="15:15" x14ac:dyDescent="0.35">
      <c r="O2323" s="149"/>
    </row>
    <row r="2324" spans="15:15" x14ac:dyDescent="0.35">
      <c r="O2324" s="149"/>
    </row>
    <row r="2325" spans="15:15" x14ac:dyDescent="0.35">
      <c r="O2325" s="149"/>
    </row>
    <row r="2326" spans="15:15" x14ac:dyDescent="0.35">
      <c r="O2326" s="149"/>
    </row>
    <row r="2327" spans="15:15" x14ac:dyDescent="0.35">
      <c r="O2327" s="149"/>
    </row>
    <row r="2328" spans="15:15" x14ac:dyDescent="0.35">
      <c r="O2328" s="149"/>
    </row>
    <row r="2329" spans="15:15" x14ac:dyDescent="0.35">
      <c r="O2329" s="149"/>
    </row>
    <row r="2330" spans="15:15" x14ac:dyDescent="0.35">
      <c r="O2330" s="149"/>
    </row>
    <row r="2331" spans="15:15" x14ac:dyDescent="0.35">
      <c r="O2331" s="149"/>
    </row>
    <row r="2332" spans="15:15" x14ac:dyDescent="0.35">
      <c r="O2332" s="149"/>
    </row>
    <row r="2333" spans="15:15" x14ac:dyDescent="0.35">
      <c r="O2333" s="149"/>
    </row>
    <row r="2334" spans="15:15" x14ac:dyDescent="0.35">
      <c r="O2334" s="149"/>
    </row>
    <row r="2335" spans="15:15" x14ac:dyDescent="0.35">
      <c r="O2335" s="149"/>
    </row>
    <row r="2336" spans="15:15" x14ac:dyDescent="0.35">
      <c r="O2336" s="149"/>
    </row>
    <row r="2337" spans="15:15" x14ac:dyDescent="0.35">
      <c r="O2337" s="149"/>
    </row>
    <row r="2338" spans="15:15" x14ac:dyDescent="0.35">
      <c r="O2338" s="149"/>
    </row>
    <row r="2339" spans="15:15" x14ac:dyDescent="0.35">
      <c r="O2339" s="149"/>
    </row>
    <row r="2340" spans="15:15" x14ac:dyDescent="0.35">
      <c r="O2340" s="149"/>
    </row>
    <row r="2341" spans="15:15" x14ac:dyDescent="0.35">
      <c r="O2341" s="149"/>
    </row>
    <row r="2342" spans="15:15" x14ac:dyDescent="0.35">
      <c r="O2342" s="149"/>
    </row>
    <row r="2343" spans="15:15" x14ac:dyDescent="0.35">
      <c r="O2343" s="149"/>
    </row>
    <row r="2344" spans="15:15" x14ac:dyDescent="0.35">
      <c r="O2344" s="149"/>
    </row>
    <row r="2345" spans="15:15" x14ac:dyDescent="0.35">
      <c r="O2345" s="149"/>
    </row>
    <row r="2346" spans="15:15" x14ac:dyDescent="0.35">
      <c r="O2346" s="149"/>
    </row>
    <row r="2347" spans="15:15" x14ac:dyDescent="0.35">
      <c r="O2347" s="149"/>
    </row>
    <row r="2348" spans="15:15" x14ac:dyDescent="0.35">
      <c r="O2348" s="149"/>
    </row>
    <row r="2349" spans="15:15" x14ac:dyDescent="0.35">
      <c r="O2349" s="149"/>
    </row>
    <row r="2350" spans="15:15" x14ac:dyDescent="0.35">
      <c r="O2350" s="149"/>
    </row>
    <row r="2351" spans="15:15" x14ac:dyDescent="0.35">
      <c r="O2351" s="149"/>
    </row>
    <row r="2352" spans="15:15" x14ac:dyDescent="0.35">
      <c r="O2352" s="149"/>
    </row>
    <row r="2353" spans="15:15" x14ac:dyDescent="0.35">
      <c r="O2353" s="149"/>
    </row>
    <row r="2354" spans="15:15" x14ac:dyDescent="0.35">
      <c r="O2354" s="149"/>
    </row>
    <row r="2355" spans="15:15" x14ac:dyDescent="0.35">
      <c r="O2355" s="149"/>
    </row>
    <row r="2356" spans="15:15" x14ac:dyDescent="0.35">
      <c r="O2356" s="149"/>
    </row>
    <row r="2357" spans="15:15" x14ac:dyDescent="0.35">
      <c r="O2357" s="149"/>
    </row>
    <row r="2358" spans="15:15" x14ac:dyDescent="0.35">
      <c r="O2358" s="149"/>
    </row>
    <row r="2359" spans="15:15" x14ac:dyDescent="0.35">
      <c r="O2359" s="149"/>
    </row>
    <row r="2360" spans="15:15" x14ac:dyDescent="0.35">
      <c r="O2360" s="149"/>
    </row>
    <row r="2361" spans="15:15" x14ac:dyDescent="0.35">
      <c r="O2361" s="149"/>
    </row>
    <row r="2362" spans="15:15" x14ac:dyDescent="0.35">
      <c r="O2362" s="149"/>
    </row>
    <row r="2363" spans="15:15" x14ac:dyDescent="0.35">
      <c r="O2363" s="149"/>
    </row>
    <row r="2364" spans="15:15" x14ac:dyDescent="0.35">
      <c r="O2364" s="149"/>
    </row>
    <row r="2365" spans="15:15" x14ac:dyDescent="0.35">
      <c r="O2365" s="149"/>
    </row>
    <row r="2366" spans="15:15" x14ac:dyDescent="0.35">
      <c r="O2366" s="149"/>
    </row>
    <row r="2367" spans="15:15" x14ac:dyDescent="0.35">
      <c r="O2367" s="149"/>
    </row>
    <row r="2368" spans="15:15" x14ac:dyDescent="0.35">
      <c r="O2368" s="149"/>
    </row>
    <row r="2369" spans="15:15" x14ac:dyDescent="0.35">
      <c r="O2369" s="149"/>
    </row>
    <row r="2370" spans="15:15" x14ac:dyDescent="0.35">
      <c r="O2370" s="149"/>
    </row>
    <row r="2371" spans="15:15" x14ac:dyDescent="0.35">
      <c r="O2371" s="149"/>
    </row>
    <row r="2372" spans="15:15" x14ac:dyDescent="0.35">
      <c r="O2372" s="149"/>
    </row>
    <row r="2373" spans="15:15" x14ac:dyDescent="0.35">
      <c r="O2373" s="149"/>
    </row>
    <row r="2374" spans="15:15" x14ac:dyDescent="0.35">
      <c r="O2374" s="149"/>
    </row>
    <row r="2375" spans="15:15" x14ac:dyDescent="0.35">
      <c r="O2375" s="149"/>
    </row>
    <row r="2376" spans="15:15" x14ac:dyDescent="0.35">
      <c r="O2376" s="149"/>
    </row>
    <row r="2377" spans="15:15" x14ac:dyDescent="0.35">
      <c r="O2377" s="149"/>
    </row>
    <row r="2378" spans="15:15" x14ac:dyDescent="0.35">
      <c r="O2378" s="149"/>
    </row>
    <row r="2379" spans="15:15" x14ac:dyDescent="0.35">
      <c r="O2379" s="149"/>
    </row>
    <row r="2380" spans="15:15" x14ac:dyDescent="0.35">
      <c r="O2380" s="149"/>
    </row>
    <row r="2381" spans="15:15" x14ac:dyDescent="0.35">
      <c r="O2381" s="149"/>
    </row>
    <row r="2382" spans="15:15" x14ac:dyDescent="0.35">
      <c r="O2382" s="149"/>
    </row>
    <row r="2383" spans="15:15" x14ac:dyDescent="0.35">
      <c r="O2383" s="149"/>
    </row>
    <row r="2384" spans="15:15" x14ac:dyDescent="0.35">
      <c r="O2384" s="149"/>
    </row>
    <row r="2385" spans="15:15" x14ac:dyDescent="0.35">
      <c r="O2385" s="149"/>
    </row>
    <row r="2386" spans="15:15" x14ac:dyDescent="0.35">
      <c r="O2386" s="149"/>
    </row>
    <row r="2387" spans="15:15" x14ac:dyDescent="0.35">
      <c r="O2387" s="149"/>
    </row>
    <row r="2388" spans="15:15" x14ac:dyDescent="0.35">
      <c r="O2388" s="149"/>
    </row>
    <row r="2389" spans="15:15" x14ac:dyDescent="0.35">
      <c r="O2389" s="149"/>
    </row>
    <row r="2390" spans="15:15" x14ac:dyDescent="0.35">
      <c r="O2390" s="149"/>
    </row>
    <row r="2391" spans="15:15" x14ac:dyDescent="0.35">
      <c r="O2391" s="149"/>
    </row>
    <row r="2392" spans="15:15" x14ac:dyDescent="0.35">
      <c r="O2392" s="149"/>
    </row>
    <row r="2393" spans="15:15" x14ac:dyDescent="0.35">
      <c r="O2393" s="149"/>
    </row>
    <row r="2394" spans="15:15" x14ac:dyDescent="0.35">
      <c r="O2394" s="149"/>
    </row>
    <row r="2395" spans="15:15" x14ac:dyDescent="0.35">
      <c r="O2395" s="149"/>
    </row>
    <row r="2396" spans="15:15" x14ac:dyDescent="0.35">
      <c r="O2396" s="149"/>
    </row>
    <row r="2397" spans="15:15" x14ac:dyDescent="0.35">
      <c r="O2397" s="149"/>
    </row>
    <row r="2398" spans="15:15" x14ac:dyDescent="0.35">
      <c r="O2398" s="149"/>
    </row>
    <row r="2399" spans="15:15" x14ac:dyDescent="0.35">
      <c r="O2399" s="149"/>
    </row>
    <row r="2400" spans="15:15" x14ac:dyDescent="0.35">
      <c r="O2400" s="149"/>
    </row>
    <row r="2401" spans="15:15" x14ac:dyDescent="0.35">
      <c r="O2401" s="149"/>
    </row>
    <row r="2402" spans="15:15" x14ac:dyDescent="0.35">
      <c r="O2402" s="149"/>
    </row>
    <row r="2403" spans="15:15" x14ac:dyDescent="0.35">
      <c r="O2403" s="149"/>
    </row>
    <row r="2404" spans="15:15" x14ac:dyDescent="0.35">
      <c r="O2404" s="149"/>
    </row>
    <row r="2405" spans="15:15" x14ac:dyDescent="0.35">
      <c r="O2405" s="149"/>
    </row>
    <row r="2406" spans="15:15" x14ac:dyDescent="0.35">
      <c r="O2406" s="149"/>
    </row>
    <row r="2407" spans="15:15" x14ac:dyDescent="0.35">
      <c r="O2407" s="149"/>
    </row>
    <row r="2408" spans="15:15" x14ac:dyDescent="0.35">
      <c r="O2408" s="149"/>
    </row>
    <row r="2409" spans="15:15" x14ac:dyDescent="0.35">
      <c r="O2409" s="149"/>
    </row>
    <row r="2410" spans="15:15" x14ac:dyDescent="0.35">
      <c r="O2410" s="149"/>
    </row>
    <row r="2411" spans="15:15" x14ac:dyDescent="0.35">
      <c r="O2411" s="149"/>
    </row>
    <row r="2412" spans="15:15" x14ac:dyDescent="0.35">
      <c r="O2412" s="149"/>
    </row>
    <row r="2413" spans="15:15" x14ac:dyDescent="0.35">
      <c r="O2413" s="149"/>
    </row>
    <row r="2414" spans="15:15" x14ac:dyDescent="0.35">
      <c r="O2414" s="149"/>
    </row>
    <row r="2415" spans="15:15" x14ac:dyDescent="0.35">
      <c r="O2415" s="149"/>
    </row>
    <row r="2416" spans="15:15" x14ac:dyDescent="0.35">
      <c r="O2416" s="149"/>
    </row>
    <row r="2417" spans="15:15" x14ac:dyDescent="0.35">
      <c r="O2417" s="149"/>
    </row>
    <row r="2418" spans="15:15" x14ac:dyDescent="0.35">
      <c r="O2418" s="149"/>
    </row>
    <row r="2419" spans="15:15" x14ac:dyDescent="0.35">
      <c r="O2419" s="149"/>
    </row>
    <row r="2420" spans="15:15" x14ac:dyDescent="0.35">
      <c r="O2420" s="149"/>
    </row>
    <row r="2421" spans="15:15" x14ac:dyDescent="0.35">
      <c r="O2421" s="149"/>
    </row>
    <row r="2422" spans="15:15" x14ac:dyDescent="0.35">
      <c r="O2422" s="149"/>
    </row>
    <row r="2423" spans="15:15" x14ac:dyDescent="0.35">
      <c r="O2423" s="149"/>
    </row>
    <row r="2424" spans="15:15" x14ac:dyDescent="0.35">
      <c r="O2424" s="149"/>
    </row>
    <row r="2425" spans="15:15" x14ac:dyDescent="0.35">
      <c r="O2425" s="149"/>
    </row>
    <row r="2426" spans="15:15" x14ac:dyDescent="0.35">
      <c r="O2426" s="149"/>
    </row>
    <row r="2427" spans="15:15" x14ac:dyDescent="0.35">
      <c r="O2427" s="149"/>
    </row>
    <row r="2428" spans="15:15" x14ac:dyDescent="0.35">
      <c r="O2428" s="149"/>
    </row>
    <row r="2429" spans="15:15" x14ac:dyDescent="0.35">
      <c r="O2429" s="149"/>
    </row>
    <row r="2430" spans="15:15" x14ac:dyDescent="0.35">
      <c r="O2430" s="149"/>
    </row>
    <row r="2431" spans="15:15" x14ac:dyDescent="0.35">
      <c r="O2431" s="149"/>
    </row>
    <row r="2432" spans="15:15" x14ac:dyDescent="0.35">
      <c r="O2432" s="149"/>
    </row>
    <row r="2433" spans="15:15" x14ac:dyDescent="0.35">
      <c r="O2433" s="149"/>
    </row>
    <row r="2434" spans="15:15" x14ac:dyDescent="0.35">
      <c r="O2434" s="149"/>
    </row>
    <row r="2435" spans="15:15" x14ac:dyDescent="0.35">
      <c r="O2435" s="149"/>
    </row>
    <row r="2436" spans="15:15" x14ac:dyDescent="0.35">
      <c r="O2436" s="149"/>
    </row>
    <row r="2437" spans="15:15" x14ac:dyDescent="0.35">
      <c r="O2437" s="149"/>
    </row>
    <row r="2438" spans="15:15" x14ac:dyDescent="0.35">
      <c r="O2438" s="149"/>
    </row>
    <row r="2439" spans="15:15" x14ac:dyDescent="0.35">
      <c r="O2439" s="149"/>
    </row>
    <row r="2440" spans="15:15" x14ac:dyDescent="0.35">
      <c r="O2440" s="149"/>
    </row>
    <row r="2441" spans="15:15" x14ac:dyDescent="0.35">
      <c r="O2441" s="149"/>
    </row>
    <row r="2442" spans="15:15" x14ac:dyDescent="0.35">
      <c r="O2442" s="149"/>
    </row>
    <row r="2443" spans="15:15" x14ac:dyDescent="0.35">
      <c r="O2443" s="149"/>
    </row>
    <row r="2444" spans="15:15" x14ac:dyDescent="0.35">
      <c r="O2444" s="149"/>
    </row>
    <row r="2445" spans="15:15" x14ac:dyDescent="0.35">
      <c r="O2445" s="149"/>
    </row>
    <row r="2446" spans="15:15" x14ac:dyDescent="0.35">
      <c r="O2446" s="149"/>
    </row>
    <row r="2447" spans="15:15" x14ac:dyDescent="0.35">
      <c r="O2447" s="149"/>
    </row>
    <row r="2448" spans="15:15" x14ac:dyDescent="0.35">
      <c r="O2448" s="149"/>
    </row>
    <row r="2449" spans="15:15" x14ac:dyDescent="0.35">
      <c r="O2449" s="149"/>
    </row>
    <row r="2450" spans="15:15" x14ac:dyDescent="0.35">
      <c r="O2450" s="149"/>
    </row>
    <row r="2451" spans="15:15" x14ac:dyDescent="0.35">
      <c r="O2451" s="149"/>
    </row>
    <row r="2452" spans="15:15" x14ac:dyDescent="0.35">
      <c r="O2452" s="149"/>
    </row>
    <row r="2453" spans="15:15" x14ac:dyDescent="0.35">
      <c r="O2453" s="149"/>
    </row>
    <row r="2454" spans="15:15" x14ac:dyDescent="0.35">
      <c r="O2454" s="149"/>
    </row>
    <row r="2455" spans="15:15" x14ac:dyDescent="0.35">
      <c r="O2455" s="149"/>
    </row>
    <row r="2456" spans="15:15" x14ac:dyDescent="0.35">
      <c r="O2456" s="149"/>
    </row>
    <row r="2457" spans="15:15" x14ac:dyDescent="0.35">
      <c r="O2457" s="149"/>
    </row>
    <row r="2458" spans="15:15" x14ac:dyDescent="0.35">
      <c r="O2458" s="149"/>
    </row>
    <row r="2459" spans="15:15" x14ac:dyDescent="0.35">
      <c r="O2459" s="149"/>
    </row>
    <row r="2460" spans="15:15" x14ac:dyDescent="0.35">
      <c r="O2460" s="149"/>
    </row>
    <row r="2461" spans="15:15" x14ac:dyDescent="0.35">
      <c r="O2461" s="149"/>
    </row>
    <row r="2462" spans="15:15" x14ac:dyDescent="0.35">
      <c r="O2462" s="149"/>
    </row>
    <row r="2463" spans="15:15" x14ac:dyDescent="0.35">
      <c r="O2463" s="149"/>
    </row>
    <row r="2464" spans="15:15" x14ac:dyDescent="0.35">
      <c r="O2464" s="149"/>
    </row>
    <row r="2465" spans="15:15" x14ac:dyDescent="0.35">
      <c r="O2465" s="149"/>
    </row>
    <row r="2466" spans="15:15" x14ac:dyDescent="0.35">
      <c r="O2466" s="149"/>
    </row>
    <row r="2467" spans="15:15" x14ac:dyDescent="0.35">
      <c r="O2467" s="149"/>
    </row>
    <row r="2468" spans="15:15" x14ac:dyDescent="0.35">
      <c r="O2468" s="149"/>
    </row>
    <row r="2469" spans="15:15" x14ac:dyDescent="0.35">
      <c r="O2469" s="149"/>
    </row>
    <row r="2470" spans="15:15" x14ac:dyDescent="0.35">
      <c r="O2470" s="149"/>
    </row>
    <row r="2471" spans="15:15" x14ac:dyDescent="0.35">
      <c r="O2471" s="149"/>
    </row>
    <row r="2472" spans="15:15" x14ac:dyDescent="0.35">
      <c r="O2472" s="149"/>
    </row>
    <row r="2473" spans="15:15" x14ac:dyDescent="0.35">
      <c r="O2473" s="149"/>
    </row>
    <row r="2474" spans="15:15" x14ac:dyDescent="0.35">
      <c r="O2474" s="149"/>
    </row>
    <row r="2475" spans="15:15" x14ac:dyDescent="0.35">
      <c r="O2475" s="149"/>
    </row>
    <row r="2476" spans="15:15" x14ac:dyDescent="0.35">
      <c r="O2476" s="149"/>
    </row>
    <row r="2477" spans="15:15" x14ac:dyDescent="0.35">
      <c r="O2477" s="149"/>
    </row>
    <row r="2478" spans="15:15" x14ac:dyDescent="0.35">
      <c r="O2478" s="149"/>
    </row>
    <row r="2479" spans="15:15" x14ac:dyDescent="0.35">
      <c r="O2479" s="149"/>
    </row>
    <row r="2480" spans="15:15" x14ac:dyDescent="0.35">
      <c r="O2480" s="149"/>
    </row>
    <row r="2481" spans="15:15" x14ac:dyDescent="0.35">
      <c r="O2481" s="149"/>
    </row>
    <row r="2482" spans="15:15" x14ac:dyDescent="0.35">
      <c r="O2482" s="149"/>
    </row>
    <row r="2483" spans="15:15" x14ac:dyDescent="0.35">
      <c r="O2483" s="149"/>
    </row>
    <row r="2484" spans="15:15" x14ac:dyDescent="0.35">
      <c r="O2484" s="149"/>
    </row>
    <row r="2485" spans="15:15" x14ac:dyDescent="0.35">
      <c r="O2485" s="149"/>
    </row>
    <row r="2486" spans="15:15" x14ac:dyDescent="0.35">
      <c r="O2486" s="149"/>
    </row>
    <row r="2487" spans="15:15" x14ac:dyDescent="0.35">
      <c r="O2487" s="149"/>
    </row>
    <row r="2488" spans="15:15" x14ac:dyDescent="0.35">
      <c r="O2488" s="149"/>
    </row>
    <row r="2489" spans="15:15" x14ac:dyDescent="0.35">
      <c r="O2489" s="149"/>
    </row>
    <row r="2490" spans="15:15" x14ac:dyDescent="0.35">
      <c r="O2490" s="149"/>
    </row>
    <row r="2491" spans="15:15" x14ac:dyDescent="0.35">
      <c r="O2491" s="149"/>
    </row>
    <row r="2492" spans="15:15" x14ac:dyDescent="0.35">
      <c r="O2492" s="149"/>
    </row>
    <row r="2493" spans="15:15" x14ac:dyDescent="0.35">
      <c r="O2493" s="149"/>
    </row>
    <row r="2494" spans="15:15" x14ac:dyDescent="0.35">
      <c r="O2494" s="149"/>
    </row>
    <row r="2495" spans="15:15" x14ac:dyDescent="0.35">
      <c r="O2495" s="149"/>
    </row>
    <row r="2496" spans="15:15" x14ac:dyDescent="0.35">
      <c r="O2496" s="149"/>
    </row>
    <row r="2497" spans="15:15" x14ac:dyDescent="0.35">
      <c r="O2497" s="149"/>
    </row>
    <row r="2498" spans="15:15" x14ac:dyDescent="0.35">
      <c r="O2498" s="149"/>
    </row>
    <row r="2499" spans="15:15" x14ac:dyDescent="0.35">
      <c r="O2499" s="149"/>
    </row>
    <row r="2500" spans="15:15" x14ac:dyDescent="0.35">
      <c r="O2500" s="149"/>
    </row>
    <row r="2501" spans="15:15" x14ac:dyDescent="0.35">
      <c r="O2501" s="149"/>
    </row>
    <row r="2502" spans="15:15" x14ac:dyDescent="0.35">
      <c r="O2502" s="149"/>
    </row>
    <row r="2503" spans="15:15" x14ac:dyDescent="0.35">
      <c r="O2503" s="149"/>
    </row>
    <row r="2504" spans="15:15" x14ac:dyDescent="0.35">
      <c r="O2504" s="149"/>
    </row>
    <row r="2505" spans="15:15" x14ac:dyDescent="0.35">
      <c r="O2505" s="149"/>
    </row>
    <row r="2506" spans="15:15" x14ac:dyDescent="0.35">
      <c r="O2506" s="149"/>
    </row>
    <row r="2507" spans="15:15" x14ac:dyDescent="0.35">
      <c r="O2507" s="149"/>
    </row>
    <row r="2508" spans="15:15" x14ac:dyDescent="0.35">
      <c r="O2508" s="149"/>
    </row>
    <row r="2509" spans="15:15" x14ac:dyDescent="0.35">
      <c r="O2509" s="149"/>
    </row>
    <row r="2510" spans="15:15" x14ac:dyDescent="0.35">
      <c r="O2510" s="149"/>
    </row>
    <row r="2511" spans="15:15" x14ac:dyDescent="0.35">
      <c r="O2511" s="149"/>
    </row>
    <row r="2512" spans="15:15" x14ac:dyDescent="0.35">
      <c r="O2512" s="149"/>
    </row>
    <row r="2513" spans="15:15" x14ac:dyDescent="0.35">
      <c r="O2513" s="149"/>
    </row>
    <row r="2514" spans="15:15" x14ac:dyDescent="0.35">
      <c r="O2514" s="149"/>
    </row>
    <row r="2515" spans="15:15" x14ac:dyDescent="0.35">
      <c r="O2515" s="149"/>
    </row>
    <row r="2516" spans="15:15" x14ac:dyDescent="0.35">
      <c r="O2516" s="149"/>
    </row>
    <row r="2517" spans="15:15" x14ac:dyDescent="0.35">
      <c r="O2517" s="149"/>
    </row>
    <row r="2518" spans="15:15" x14ac:dyDescent="0.35">
      <c r="O2518" s="149"/>
    </row>
    <row r="2519" spans="15:15" x14ac:dyDescent="0.35">
      <c r="O2519" s="149"/>
    </row>
    <row r="2520" spans="15:15" x14ac:dyDescent="0.35">
      <c r="O2520" s="149"/>
    </row>
    <row r="2521" spans="15:15" x14ac:dyDescent="0.35">
      <c r="O2521" s="149"/>
    </row>
    <row r="2522" spans="15:15" x14ac:dyDescent="0.35">
      <c r="O2522" s="149"/>
    </row>
    <row r="2523" spans="15:15" x14ac:dyDescent="0.35">
      <c r="O2523" s="149"/>
    </row>
    <row r="2524" spans="15:15" x14ac:dyDescent="0.35">
      <c r="O2524" s="149"/>
    </row>
    <row r="2525" spans="15:15" x14ac:dyDescent="0.35">
      <c r="O2525" s="149"/>
    </row>
    <row r="2526" spans="15:15" x14ac:dyDescent="0.35">
      <c r="O2526" s="149"/>
    </row>
    <row r="2527" spans="15:15" x14ac:dyDescent="0.35">
      <c r="O2527" s="149"/>
    </row>
    <row r="2528" spans="15:15" x14ac:dyDescent="0.35">
      <c r="O2528" s="149"/>
    </row>
    <row r="2529" spans="15:15" x14ac:dyDescent="0.35">
      <c r="O2529" s="149"/>
    </row>
    <row r="2530" spans="15:15" x14ac:dyDescent="0.35">
      <c r="O2530" s="149"/>
    </row>
    <row r="2531" spans="15:15" x14ac:dyDescent="0.35">
      <c r="O2531" s="149"/>
    </row>
    <row r="2532" spans="15:15" x14ac:dyDescent="0.35">
      <c r="O2532" s="149"/>
    </row>
    <row r="2533" spans="15:15" x14ac:dyDescent="0.35">
      <c r="O2533" s="149"/>
    </row>
    <row r="2534" spans="15:15" x14ac:dyDescent="0.35">
      <c r="O2534" s="149"/>
    </row>
    <row r="2535" spans="15:15" x14ac:dyDescent="0.35">
      <c r="O2535" s="149"/>
    </row>
    <row r="2536" spans="15:15" x14ac:dyDescent="0.35">
      <c r="O2536" s="149"/>
    </row>
    <row r="2537" spans="15:15" x14ac:dyDescent="0.35">
      <c r="O2537" s="149"/>
    </row>
    <row r="2538" spans="15:15" x14ac:dyDescent="0.35">
      <c r="O2538" s="149"/>
    </row>
    <row r="2539" spans="15:15" x14ac:dyDescent="0.35">
      <c r="O2539" s="149"/>
    </row>
    <row r="2540" spans="15:15" x14ac:dyDescent="0.35">
      <c r="O2540" s="149"/>
    </row>
    <row r="2541" spans="15:15" x14ac:dyDescent="0.35">
      <c r="O2541" s="149"/>
    </row>
    <row r="2542" spans="15:15" x14ac:dyDescent="0.35">
      <c r="O2542" s="149"/>
    </row>
    <row r="2543" spans="15:15" x14ac:dyDescent="0.35">
      <c r="O2543" s="149"/>
    </row>
    <row r="2544" spans="15:15" x14ac:dyDescent="0.35">
      <c r="O2544" s="149"/>
    </row>
    <row r="2545" spans="15:15" x14ac:dyDescent="0.35">
      <c r="O2545" s="149"/>
    </row>
    <row r="2546" spans="15:15" x14ac:dyDescent="0.35">
      <c r="O2546" s="149"/>
    </row>
    <row r="2547" spans="15:15" x14ac:dyDescent="0.35">
      <c r="O2547" s="149"/>
    </row>
    <row r="2548" spans="15:15" x14ac:dyDescent="0.35">
      <c r="O2548" s="149"/>
    </row>
    <row r="2549" spans="15:15" x14ac:dyDescent="0.35">
      <c r="O2549" s="149"/>
    </row>
    <row r="2550" spans="15:15" x14ac:dyDescent="0.35">
      <c r="O2550" s="149"/>
    </row>
    <row r="2551" spans="15:15" x14ac:dyDescent="0.35">
      <c r="O2551" s="149"/>
    </row>
    <row r="2552" spans="15:15" x14ac:dyDescent="0.35">
      <c r="O2552" s="149"/>
    </row>
    <row r="2553" spans="15:15" x14ac:dyDescent="0.35">
      <c r="O2553" s="149"/>
    </row>
    <row r="2554" spans="15:15" x14ac:dyDescent="0.35">
      <c r="O2554" s="149"/>
    </row>
    <row r="2555" spans="15:15" x14ac:dyDescent="0.35">
      <c r="O2555" s="149"/>
    </row>
    <row r="2556" spans="15:15" x14ac:dyDescent="0.35">
      <c r="O2556" s="149"/>
    </row>
    <row r="2557" spans="15:15" x14ac:dyDescent="0.35">
      <c r="O2557" s="149"/>
    </row>
    <row r="2558" spans="15:15" x14ac:dyDescent="0.35">
      <c r="O2558" s="149"/>
    </row>
    <row r="2559" spans="15:15" x14ac:dyDescent="0.35">
      <c r="O2559" s="149"/>
    </row>
    <row r="2560" spans="15:15" x14ac:dyDescent="0.35">
      <c r="O2560" s="149"/>
    </row>
    <row r="2561" spans="15:15" x14ac:dyDescent="0.35">
      <c r="O2561" s="149"/>
    </row>
    <row r="2562" spans="15:15" x14ac:dyDescent="0.35">
      <c r="O2562" s="149"/>
    </row>
    <row r="2563" spans="15:15" x14ac:dyDescent="0.35">
      <c r="O2563" s="149"/>
    </row>
    <row r="2564" spans="15:15" x14ac:dyDescent="0.35">
      <c r="O2564" s="149"/>
    </row>
    <row r="2565" spans="15:15" x14ac:dyDescent="0.35">
      <c r="O2565" s="149"/>
    </row>
    <row r="2566" spans="15:15" x14ac:dyDescent="0.35">
      <c r="O2566" s="149"/>
    </row>
    <row r="2567" spans="15:15" x14ac:dyDescent="0.35">
      <c r="O2567" s="149"/>
    </row>
    <row r="2568" spans="15:15" x14ac:dyDescent="0.35">
      <c r="O2568" s="149"/>
    </row>
    <row r="2569" spans="15:15" x14ac:dyDescent="0.35">
      <c r="O2569" s="149"/>
    </row>
    <row r="2570" spans="15:15" x14ac:dyDescent="0.35">
      <c r="O2570" s="149"/>
    </row>
    <row r="2571" spans="15:15" x14ac:dyDescent="0.35">
      <c r="O2571" s="149"/>
    </row>
    <row r="2572" spans="15:15" x14ac:dyDescent="0.35">
      <c r="O2572" s="149"/>
    </row>
    <row r="2573" spans="15:15" x14ac:dyDescent="0.35">
      <c r="O2573" s="149"/>
    </row>
    <row r="2574" spans="15:15" x14ac:dyDescent="0.35">
      <c r="O2574" s="149"/>
    </row>
    <row r="2575" spans="15:15" x14ac:dyDescent="0.35">
      <c r="O2575" s="149"/>
    </row>
    <row r="2576" spans="15:15" x14ac:dyDescent="0.35">
      <c r="O2576" s="149"/>
    </row>
    <row r="2577" spans="15:15" x14ac:dyDescent="0.35">
      <c r="O2577" s="149"/>
    </row>
    <row r="2578" spans="15:15" x14ac:dyDescent="0.35">
      <c r="O2578" s="149"/>
    </row>
    <row r="2579" spans="15:15" x14ac:dyDescent="0.35">
      <c r="O2579" s="149"/>
    </row>
    <row r="2580" spans="15:15" x14ac:dyDescent="0.35">
      <c r="O2580" s="149"/>
    </row>
    <row r="2581" spans="15:15" x14ac:dyDescent="0.35">
      <c r="O2581" s="149"/>
    </row>
    <row r="2582" spans="15:15" x14ac:dyDescent="0.35">
      <c r="O2582" s="149"/>
    </row>
    <row r="2583" spans="15:15" x14ac:dyDescent="0.35">
      <c r="O2583" s="149"/>
    </row>
    <row r="2584" spans="15:15" x14ac:dyDescent="0.35">
      <c r="O2584" s="149"/>
    </row>
    <row r="2585" spans="15:15" x14ac:dyDescent="0.35">
      <c r="O2585" s="149"/>
    </row>
    <row r="2586" spans="15:15" x14ac:dyDescent="0.35">
      <c r="O2586" s="149"/>
    </row>
    <row r="2587" spans="15:15" x14ac:dyDescent="0.35">
      <c r="O2587" s="149"/>
    </row>
    <row r="2588" spans="15:15" x14ac:dyDescent="0.35">
      <c r="O2588" s="149"/>
    </row>
    <row r="2589" spans="15:15" x14ac:dyDescent="0.35">
      <c r="O2589" s="149"/>
    </row>
    <row r="2590" spans="15:15" x14ac:dyDescent="0.35">
      <c r="O2590" s="149"/>
    </row>
    <row r="2591" spans="15:15" x14ac:dyDescent="0.35">
      <c r="O2591" s="149"/>
    </row>
    <row r="2592" spans="15:15" x14ac:dyDescent="0.35">
      <c r="O2592" s="149"/>
    </row>
    <row r="2593" spans="15:15" x14ac:dyDescent="0.35">
      <c r="O2593" s="149"/>
    </row>
    <row r="2594" spans="15:15" x14ac:dyDescent="0.35">
      <c r="O2594" s="149"/>
    </row>
    <row r="2595" spans="15:15" x14ac:dyDescent="0.35">
      <c r="O2595" s="149"/>
    </row>
    <row r="2596" spans="15:15" x14ac:dyDescent="0.35">
      <c r="O2596" s="149"/>
    </row>
    <row r="2597" spans="15:15" x14ac:dyDescent="0.35">
      <c r="O2597" s="149"/>
    </row>
    <row r="2598" spans="15:15" x14ac:dyDescent="0.35">
      <c r="O2598" s="149"/>
    </row>
    <row r="2599" spans="15:15" x14ac:dyDescent="0.35">
      <c r="O2599" s="149"/>
    </row>
    <row r="2600" spans="15:15" x14ac:dyDescent="0.35">
      <c r="O2600" s="149"/>
    </row>
    <row r="2601" spans="15:15" x14ac:dyDescent="0.35">
      <c r="O2601" s="149"/>
    </row>
    <row r="2602" spans="15:15" x14ac:dyDescent="0.35">
      <c r="O2602" s="149"/>
    </row>
    <row r="2603" spans="15:15" x14ac:dyDescent="0.35">
      <c r="O2603" s="149"/>
    </row>
    <row r="2604" spans="15:15" x14ac:dyDescent="0.35">
      <c r="O2604" s="149"/>
    </row>
    <row r="2605" spans="15:15" x14ac:dyDescent="0.35">
      <c r="O2605" s="149"/>
    </row>
    <row r="2606" spans="15:15" x14ac:dyDescent="0.35">
      <c r="O2606" s="149"/>
    </row>
    <row r="2607" spans="15:15" x14ac:dyDescent="0.35">
      <c r="O2607" s="149"/>
    </row>
    <row r="2608" spans="15:15" x14ac:dyDescent="0.35">
      <c r="O2608" s="149"/>
    </row>
    <row r="2609" spans="15:15" x14ac:dyDescent="0.35">
      <c r="O2609" s="149"/>
    </row>
    <row r="2610" spans="15:15" x14ac:dyDescent="0.35">
      <c r="O2610" s="149"/>
    </row>
    <row r="2611" spans="15:15" x14ac:dyDescent="0.35">
      <c r="O2611" s="149"/>
    </row>
    <row r="2612" spans="15:15" x14ac:dyDescent="0.35">
      <c r="O2612" s="149"/>
    </row>
    <row r="2613" spans="15:15" x14ac:dyDescent="0.35">
      <c r="O2613" s="149"/>
    </row>
    <row r="2614" spans="15:15" x14ac:dyDescent="0.35">
      <c r="O2614" s="149"/>
    </row>
    <row r="2615" spans="15:15" x14ac:dyDescent="0.35">
      <c r="O2615" s="149"/>
    </row>
    <row r="2616" spans="15:15" x14ac:dyDescent="0.35">
      <c r="O2616" s="149"/>
    </row>
    <row r="2617" spans="15:15" x14ac:dyDescent="0.35">
      <c r="O2617" s="149"/>
    </row>
    <row r="2618" spans="15:15" x14ac:dyDescent="0.35">
      <c r="O2618" s="149"/>
    </row>
    <row r="2619" spans="15:15" x14ac:dyDescent="0.35">
      <c r="O2619" s="149"/>
    </row>
    <row r="2620" spans="15:15" x14ac:dyDescent="0.35">
      <c r="O2620" s="149"/>
    </row>
    <row r="2621" spans="15:15" x14ac:dyDescent="0.35">
      <c r="O2621" s="149"/>
    </row>
    <row r="2622" spans="15:15" x14ac:dyDescent="0.35">
      <c r="O2622" s="149"/>
    </row>
    <row r="2623" spans="15:15" x14ac:dyDescent="0.35">
      <c r="O2623" s="149"/>
    </row>
    <row r="2624" spans="15:15" x14ac:dyDescent="0.35">
      <c r="O2624" s="149"/>
    </row>
    <row r="2625" spans="15:15" x14ac:dyDescent="0.35">
      <c r="O2625" s="149"/>
    </row>
    <row r="2626" spans="15:15" x14ac:dyDescent="0.35">
      <c r="O2626" s="149"/>
    </row>
    <row r="2627" spans="15:15" x14ac:dyDescent="0.35">
      <c r="O2627" s="149"/>
    </row>
    <row r="2628" spans="15:15" x14ac:dyDescent="0.35">
      <c r="O2628" s="149"/>
    </row>
    <row r="2629" spans="15:15" x14ac:dyDescent="0.35">
      <c r="O2629" s="149"/>
    </row>
    <row r="2630" spans="15:15" x14ac:dyDescent="0.35">
      <c r="O2630" s="149"/>
    </row>
    <row r="2631" spans="15:15" x14ac:dyDescent="0.35">
      <c r="O2631" s="149"/>
    </row>
    <row r="2632" spans="15:15" x14ac:dyDescent="0.35">
      <c r="O2632" s="149"/>
    </row>
    <row r="2633" spans="15:15" x14ac:dyDescent="0.35">
      <c r="O2633" s="149"/>
    </row>
    <row r="2634" spans="15:15" x14ac:dyDescent="0.35">
      <c r="O2634" s="149"/>
    </row>
    <row r="2635" spans="15:15" x14ac:dyDescent="0.35">
      <c r="O2635" s="149"/>
    </row>
    <row r="2636" spans="15:15" x14ac:dyDescent="0.35">
      <c r="O2636" s="149"/>
    </row>
    <row r="2637" spans="15:15" x14ac:dyDescent="0.35">
      <c r="O2637" s="149"/>
    </row>
    <row r="2638" spans="15:15" x14ac:dyDescent="0.35">
      <c r="O2638" s="149"/>
    </row>
    <row r="2639" spans="15:15" x14ac:dyDescent="0.35">
      <c r="O2639" s="149"/>
    </row>
    <row r="2640" spans="15:15" x14ac:dyDescent="0.35">
      <c r="O2640" s="149"/>
    </row>
    <row r="2641" spans="15:15" x14ac:dyDescent="0.35">
      <c r="O2641" s="149"/>
    </row>
    <row r="2642" spans="15:15" x14ac:dyDescent="0.35">
      <c r="O2642" s="149"/>
    </row>
    <row r="2643" spans="15:15" x14ac:dyDescent="0.35">
      <c r="O2643" s="149"/>
    </row>
    <row r="2644" spans="15:15" x14ac:dyDescent="0.35">
      <c r="O2644" s="149"/>
    </row>
    <row r="2645" spans="15:15" x14ac:dyDescent="0.35">
      <c r="O2645" s="149"/>
    </row>
    <row r="2646" spans="15:15" x14ac:dyDescent="0.35">
      <c r="O2646" s="149"/>
    </row>
    <row r="2647" spans="15:15" x14ac:dyDescent="0.35">
      <c r="O2647" s="149"/>
    </row>
    <row r="2648" spans="15:15" x14ac:dyDescent="0.35">
      <c r="O2648" s="149"/>
    </row>
    <row r="2649" spans="15:15" x14ac:dyDescent="0.35">
      <c r="O2649" s="149"/>
    </row>
    <row r="2650" spans="15:15" x14ac:dyDescent="0.35">
      <c r="O2650" s="149"/>
    </row>
    <row r="2651" spans="15:15" x14ac:dyDescent="0.35">
      <c r="O2651" s="149"/>
    </row>
    <row r="2652" spans="15:15" x14ac:dyDescent="0.35">
      <c r="O2652" s="149"/>
    </row>
    <row r="2653" spans="15:15" x14ac:dyDescent="0.35">
      <c r="O2653" s="149"/>
    </row>
    <row r="2654" spans="15:15" x14ac:dyDescent="0.35">
      <c r="O2654" s="149"/>
    </row>
    <row r="2655" spans="15:15" x14ac:dyDescent="0.35">
      <c r="O2655" s="149"/>
    </row>
    <row r="2656" spans="15:15" x14ac:dyDescent="0.35">
      <c r="O2656" s="149"/>
    </row>
    <row r="2657" spans="15:15" x14ac:dyDescent="0.35">
      <c r="O2657" s="149"/>
    </row>
    <row r="2658" spans="15:15" x14ac:dyDescent="0.35">
      <c r="O2658" s="149"/>
    </row>
    <row r="2659" spans="15:15" x14ac:dyDescent="0.35">
      <c r="O2659" s="149"/>
    </row>
    <row r="2660" spans="15:15" x14ac:dyDescent="0.35">
      <c r="O2660" s="149"/>
    </row>
    <row r="2661" spans="15:15" x14ac:dyDescent="0.35">
      <c r="O2661" s="149"/>
    </row>
    <row r="2662" spans="15:15" x14ac:dyDescent="0.35">
      <c r="O2662" s="149"/>
    </row>
    <row r="2663" spans="15:15" x14ac:dyDescent="0.35">
      <c r="O2663" s="149"/>
    </row>
    <row r="2664" spans="15:15" x14ac:dyDescent="0.35">
      <c r="O2664" s="149"/>
    </row>
    <row r="2665" spans="15:15" x14ac:dyDescent="0.35">
      <c r="O2665" s="149"/>
    </row>
    <row r="2666" spans="15:15" x14ac:dyDescent="0.35">
      <c r="O2666" s="149"/>
    </row>
    <row r="2667" spans="15:15" x14ac:dyDescent="0.35">
      <c r="O2667" s="149"/>
    </row>
    <row r="2668" spans="15:15" x14ac:dyDescent="0.35">
      <c r="O2668" s="149"/>
    </row>
    <row r="2669" spans="15:15" x14ac:dyDescent="0.35">
      <c r="O2669" s="149"/>
    </row>
    <row r="2670" spans="15:15" x14ac:dyDescent="0.35">
      <c r="O2670" s="149"/>
    </row>
    <row r="2671" spans="15:15" x14ac:dyDescent="0.35">
      <c r="O2671" s="149"/>
    </row>
    <row r="2672" spans="15:15" x14ac:dyDescent="0.35">
      <c r="O2672" s="149"/>
    </row>
    <row r="2673" spans="15:15" x14ac:dyDescent="0.35">
      <c r="O2673" s="149"/>
    </row>
    <row r="2674" spans="15:15" x14ac:dyDescent="0.35">
      <c r="O2674" s="149"/>
    </row>
    <row r="2675" spans="15:15" x14ac:dyDescent="0.35">
      <c r="O2675" s="149"/>
    </row>
    <row r="2676" spans="15:15" x14ac:dyDescent="0.35">
      <c r="O2676" s="149"/>
    </row>
    <row r="2677" spans="15:15" x14ac:dyDescent="0.35">
      <c r="O2677" s="149"/>
    </row>
    <row r="2678" spans="15:15" x14ac:dyDescent="0.35">
      <c r="O2678" s="149"/>
    </row>
    <row r="2679" spans="15:15" x14ac:dyDescent="0.35">
      <c r="O2679" s="149"/>
    </row>
    <row r="2680" spans="15:15" x14ac:dyDescent="0.35">
      <c r="O2680" s="149"/>
    </row>
    <row r="2681" spans="15:15" x14ac:dyDescent="0.35">
      <c r="O2681" s="149"/>
    </row>
    <row r="2682" spans="15:15" x14ac:dyDescent="0.35">
      <c r="O2682" s="149"/>
    </row>
    <row r="2683" spans="15:15" x14ac:dyDescent="0.35">
      <c r="O2683" s="149"/>
    </row>
    <row r="2684" spans="15:15" x14ac:dyDescent="0.35">
      <c r="O2684" s="149"/>
    </row>
    <row r="2685" spans="15:15" x14ac:dyDescent="0.35">
      <c r="O2685" s="149"/>
    </row>
    <row r="2686" spans="15:15" x14ac:dyDescent="0.35">
      <c r="O2686" s="149"/>
    </row>
    <row r="2687" spans="15:15" x14ac:dyDescent="0.35">
      <c r="O2687" s="149"/>
    </row>
    <row r="2688" spans="15:15" x14ac:dyDescent="0.35">
      <c r="O2688" s="149"/>
    </row>
    <row r="2689" spans="15:15" x14ac:dyDescent="0.35">
      <c r="O2689" s="149"/>
    </row>
    <row r="2690" spans="15:15" x14ac:dyDescent="0.35">
      <c r="O2690" s="149"/>
    </row>
    <row r="2691" spans="15:15" x14ac:dyDescent="0.35">
      <c r="O2691" s="149"/>
    </row>
    <row r="2692" spans="15:15" x14ac:dyDescent="0.35">
      <c r="O2692" s="149"/>
    </row>
    <row r="2693" spans="15:15" x14ac:dyDescent="0.35">
      <c r="O2693" s="149"/>
    </row>
    <row r="2694" spans="15:15" x14ac:dyDescent="0.35">
      <c r="O2694" s="149"/>
    </row>
    <row r="2695" spans="15:15" x14ac:dyDescent="0.35">
      <c r="O2695" s="149"/>
    </row>
    <row r="2696" spans="15:15" x14ac:dyDescent="0.35">
      <c r="O2696" s="149"/>
    </row>
    <row r="2697" spans="15:15" x14ac:dyDescent="0.35">
      <c r="O2697" s="149"/>
    </row>
    <row r="2698" spans="15:15" x14ac:dyDescent="0.35">
      <c r="O2698" s="149"/>
    </row>
    <row r="2699" spans="15:15" x14ac:dyDescent="0.35">
      <c r="O2699" s="149"/>
    </row>
    <row r="2700" spans="15:15" x14ac:dyDescent="0.35">
      <c r="O2700" s="149"/>
    </row>
    <row r="2701" spans="15:15" x14ac:dyDescent="0.35">
      <c r="O2701" s="149"/>
    </row>
    <row r="2702" spans="15:15" x14ac:dyDescent="0.35">
      <c r="O2702" s="149"/>
    </row>
    <row r="2703" spans="15:15" x14ac:dyDescent="0.35">
      <c r="O2703" s="149"/>
    </row>
    <row r="2704" spans="15:15" x14ac:dyDescent="0.35">
      <c r="O2704" s="149"/>
    </row>
    <row r="2705" spans="15:15" x14ac:dyDescent="0.35">
      <c r="O2705" s="149"/>
    </row>
    <row r="2706" spans="15:15" x14ac:dyDescent="0.35">
      <c r="O2706" s="149"/>
    </row>
    <row r="2707" spans="15:15" x14ac:dyDescent="0.35">
      <c r="O2707" s="149"/>
    </row>
    <row r="2708" spans="15:15" x14ac:dyDescent="0.35">
      <c r="O2708" s="149"/>
    </row>
    <row r="2709" spans="15:15" x14ac:dyDescent="0.35">
      <c r="O2709" s="149"/>
    </row>
    <row r="2710" spans="15:15" x14ac:dyDescent="0.35">
      <c r="O2710" s="149"/>
    </row>
    <row r="2711" spans="15:15" x14ac:dyDescent="0.35">
      <c r="O2711" s="149"/>
    </row>
    <row r="2712" spans="15:15" x14ac:dyDescent="0.35">
      <c r="O2712" s="149"/>
    </row>
    <row r="2713" spans="15:15" x14ac:dyDescent="0.35">
      <c r="O2713" s="149"/>
    </row>
    <row r="2714" spans="15:15" x14ac:dyDescent="0.35">
      <c r="O2714" s="149"/>
    </row>
    <row r="2715" spans="15:15" x14ac:dyDescent="0.35">
      <c r="O2715" s="149"/>
    </row>
    <row r="2716" spans="15:15" x14ac:dyDescent="0.35">
      <c r="O2716" s="149"/>
    </row>
    <row r="2717" spans="15:15" x14ac:dyDescent="0.35">
      <c r="O2717" s="149"/>
    </row>
    <row r="2718" spans="15:15" x14ac:dyDescent="0.35">
      <c r="O2718" s="149"/>
    </row>
    <row r="2719" spans="15:15" x14ac:dyDescent="0.35">
      <c r="O2719" s="149"/>
    </row>
    <row r="2720" spans="15:15" x14ac:dyDescent="0.35">
      <c r="O2720" s="149"/>
    </row>
    <row r="2721" spans="15:15" x14ac:dyDescent="0.35">
      <c r="O2721" s="149"/>
    </row>
    <row r="2722" spans="15:15" x14ac:dyDescent="0.35">
      <c r="O2722" s="149"/>
    </row>
    <row r="2723" spans="15:15" x14ac:dyDescent="0.35">
      <c r="O2723" s="149"/>
    </row>
    <row r="2724" spans="15:15" x14ac:dyDescent="0.35">
      <c r="O2724" s="149"/>
    </row>
    <row r="2725" spans="15:15" x14ac:dyDescent="0.35">
      <c r="O2725" s="149"/>
    </row>
    <row r="2726" spans="15:15" x14ac:dyDescent="0.35">
      <c r="O2726" s="149"/>
    </row>
    <row r="2727" spans="15:15" x14ac:dyDescent="0.35">
      <c r="O2727" s="149"/>
    </row>
    <row r="2728" spans="15:15" x14ac:dyDescent="0.35">
      <c r="O2728" s="149"/>
    </row>
    <row r="2729" spans="15:15" x14ac:dyDescent="0.35">
      <c r="O2729" s="149"/>
    </row>
    <row r="2730" spans="15:15" x14ac:dyDescent="0.35">
      <c r="O2730" s="149"/>
    </row>
    <row r="2731" spans="15:15" x14ac:dyDescent="0.35">
      <c r="O2731" s="149"/>
    </row>
    <row r="2732" spans="15:15" x14ac:dyDescent="0.35">
      <c r="O2732" s="149"/>
    </row>
    <row r="2733" spans="15:15" x14ac:dyDescent="0.35">
      <c r="O2733" s="149"/>
    </row>
    <row r="2734" spans="15:15" x14ac:dyDescent="0.35">
      <c r="O2734" s="149"/>
    </row>
    <row r="2735" spans="15:15" x14ac:dyDescent="0.35">
      <c r="O2735" s="149"/>
    </row>
    <row r="2736" spans="15:15" x14ac:dyDescent="0.35">
      <c r="O2736" s="149"/>
    </row>
    <row r="2737" spans="15:15" x14ac:dyDescent="0.35">
      <c r="O2737" s="149"/>
    </row>
    <row r="2738" spans="15:15" x14ac:dyDescent="0.35">
      <c r="O2738" s="149"/>
    </row>
    <row r="2739" spans="15:15" x14ac:dyDescent="0.35">
      <c r="O2739" s="149"/>
    </row>
    <row r="2740" spans="15:15" x14ac:dyDescent="0.35">
      <c r="O2740" s="149"/>
    </row>
    <row r="2741" spans="15:15" x14ac:dyDescent="0.35">
      <c r="O2741" s="149"/>
    </row>
    <row r="2742" spans="15:15" x14ac:dyDescent="0.35">
      <c r="O2742" s="149"/>
    </row>
    <row r="2743" spans="15:15" x14ac:dyDescent="0.35">
      <c r="O2743" s="149"/>
    </row>
    <row r="2744" spans="15:15" x14ac:dyDescent="0.35">
      <c r="O2744" s="149"/>
    </row>
    <row r="2745" spans="15:15" x14ac:dyDescent="0.35">
      <c r="O2745" s="149"/>
    </row>
    <row r="2746" spans="15:15" x14ac:dyDescent="0.35">
      <c r="O2746" s="149"/>
    </row>
    <row r="2747" spans="15:15" x14ac:dyDescent="0.35">
      <c r="O2747" s="149"/>
    </row>
    <row r="2748" spans="15:15" x14ac:dyDescent="0.35">
      <c r="O2748" s="149"/>
    </row>
    <row r="2749" spans="15:15" x14ac:dyDescent="0.35">
      <c r="O2749" s="149"/>
    </row>
    <row r="2750" spans="15:15" x14ac:dyDescent="0.35">
      <c r="O2750" s="149"/>
    </row>
    <row r="2751" spans="15:15" x14ac:dyDescent="0.35">
      <c r="O2751" s="149"/>
    </row>
    <row r="2752" spans="15:15" x14ac:dyDescent="0.35">
      <c r="O2752" s="149"/>
    </row>
    <row r="2753" spans="15:15" x14ac:dyDescent="0.35">
      <c r="O2753" s="149"/>
    </row>
    <row r="2754" spans="15:15" x14ac:dyDescent="0.35">
      <c r="O2754" s="149"/>
    </row>
    <row r="2755" spans="15:15" x14ac:dyDescent="0.35">
      <c r="O2755" s="149"/>
    </row>
    <row r="2756" spans="15:15" x14ac:dyDescent="0.35">
      <c r="O2756" s="149"/>
    </row>
    <row r="2757" spans="15:15" x14ac:dyDescent="0.35">
      <c r="O2757" s="149"/>
    </row>
    <row r="2758" spans="15:15" x14ac:dyDescent="0.35">
      <c r="O2758" s="149"/>
    </row>
    <row r="2759" spans="15:15" x14ac:dyDescent="0.35">
      <c r="O2759" s="149"/>
    </row>
    <row r="2760" spans="15:15" x14ac:dyDescent="0.35">
      <c r="O2760" s="149"/>
    </row>
    <row r="2761" spans="15:15" x14ac:dyDescent="0.35">
      <c r="O2761" s="149"/>
    </row>
    <row r="2762" spans="15:15" x14ac:dyDescent="0.35">
      <c r="O2762" s="149"/>
    </row>
    <row r="2763" spans="15:15" x14ac:dyDescent="0.35">
      <c r="O2763" s="149"/>
    </row>
    <row r="2764" spans="15:15" x14ac:dyDescent="0.35">
      <c r="O2764" s="149"/>
    </row>
    <row r="2765" spans="15:15" x14ac:dyDescent="0.35">
      <c r="O2765" s="149"/>
    </row>
    <row r="2766" spans="15:15" x14ac:dyDescent="0.35">
      <c r="O2766" s="149"/>
    </row>
    <row r="2767" spans="15:15" x14ac:dyDescent="0.35">
      <c r="O2767" s="149"/>
    </row>
    <row r="2768" spans="15:15" x14ac:dyDescent="0.35">
      <c r="O2768" s="149"/>
    </row>
    <row r="2769" spans="15:15" x14ac:dyDescent="0.35">
      <c r="O2769" s="149"/>
    </row>
    <row r="2770" spans="15:15" x14ac:dyDescent="0.35">
      <c r="O2770" s="149"/>
    </row>
    <row r="2771" spans="15:15" x14ac:dyDescent="0.35">
      <c r="O2771" s="149"/>
    </row>
    <row r="2772" spans="15:15" x14ac:dyDescent="0.35">
      <c r="O2772" s="149"/>
    </row>
    <row r="2773" spans="15:15" x14ac:dyDescent="0.35">
      <c r="O2773" s="149"/>
    </row>
    <row r="2774" spans="15:15" x14ac:dyDescent="0.35">
      <c r="O2774" s="149"/>
    </row>
    <row r="2775" spans="15:15" x14ac:dyDescent="0.35">
      <c r="O2775" s="149"/>
    </row>
    <row r="2776" spans="15:15" x14ac:dyDescent="0.35">
      <c r="O2776" s="149"/>
    </row>
    <row r="2777" spans="15:15" x14ac:dyDescent="0.35">
      <c r="O2777" s="149"/>
    </row>
    <row r="2778" spans="15:15" x14ac:dyDescent="0.35">
      <c r="O2778" s="149"/>
    </row>
    <row r="2779" spans="15:15" x14ac:dyDescent="0.35">
      <c r="O2779" s="149"/>
    </row>
    <row r="2780" spans="15:15" x14ac:dyDescent="0.35">
      <c r="O2780" s="149"/>
    </row>
    <row r="2781" spans="15:15" x14ac:dyDescent="0.35">
      <c r="O2781" s="149"/>
    </row>
    <row r="2782" spans="15:15" x14ac:dyDescent="0.35">
      <c r="O2782" s="149"/>
    </row>
    <row r="2783" spans="15:15" x14ac:dyDescent="0.35">
      <c r="O2783" s="149"/>
    </row>
    <row r="2784" spans="15:15" x14ac:dyDescent="0.35">
      <c r="O2784" s="149"/>
    </row>
    <row r="2785" spans="15:15" x14ac:dyDescent="0.35">
      <c r="O2785" s="149"/>
    </row>
    <row r="2786" spans="15:15" x14ac:dyDescent="0.35">
      <c r="O2786" s="149"/>
    </row>
    <row r="2787" spans="15:15" x14ac:dyDescent="0.35">
      <c r="O2787" s="149"/>
    </row>
    <row r="2788" spans="15:15" x14ac:dyDescent="0.35">
      <c r="O2788" s="149"/>
    </row>
    <row r="2789" spans="15:15" x14ac:dyDescent="0.35">
      <c r="O2789" s="149"/>
    </row>
    <row r="2790" spans="15:15" x14ac:dyDescent="0.35">
      <c r="O2790" s="149"/>
    </row>
    <row r="2791" spans="15:15" x14ac:dyDescent="0.35">
      <c r="O2791" s="149"/>
    </row>
    <row r="2792" spans="15:15" x14ac:dyDescent="0.35">
      <c r="O2792" s="149"/>
    </row>
    <row r="2793" spans="15:15" x14ac:dyDescent="0.35">
      <c r="O2793" s="149"/>
    </row>
    <row r="2794" spans="15:15" x14ac:dyDescent="0.35">
      <c r="O2794" s="149"/>
    </row>
    <row r="2795" spans="15:15" x14ac:dyDescent="0.35">
      <c r="O2795" s="149"/>
    </row>
    <row r="2796" spans="15:15" x14ac:dyDescent="0.35">
      <c r="O2796" s="149"/>
    </row>
    <row r="2797" spans="15:15" x14ac:dyDescent="0.35">
      <c r="O2797" s="149"/>
    </row>
    <row r="2798" spans="15:15" x14ac:dyDescent="0.35">
      <c r="O2798" s="149"/>
    </row>
    <row r="2799" spans="15:15" x14ac:dyDescent="0.35">
      <c r="O2799" s="149"/>
    </row>
    <row r="2800" spans="15:15" x14ac:dyDescent="0.35">
      <c r="O2800" s="149"/>
    </row>
    <row r="2801" spans="15:15" x14ac:dyDescent="0.35">
      <c r="O2801" s="149"/>
    </row>
    <row r="2802" spans="15:15" x14ac:dyDescent="0.35">
      <c r="O2802" s="149"/>
    </row>
    <row r="2803" spans="15:15" x14ac:dyDescent="0.35">
      <c r="O2803" s="149"/>
    </row>
    <row r="2804" spans="15:15" x14ac:dyDescent="0.35">
      <c r="O2804" s="149"/>
    </row>
    <row r="2805" spans="15:15" x14ac:dyDescent="0.35">
      <c r="O2805" s="149"/>
    </row>
    <row r="2806" spans="15:15" x14ac:dyDescent="0.35">
      <c r="O2806" s="149"/>
    </row>
    <row r="2807" spans="15:15" x14ac:dyDescent="0.35">
      <c r="O2807" s="149"/>
    </row>
    <row r="2808" spans="15:15" x14ac:dyDescent="0.35">
      <c r="O2808" s="149"/>
    </row>
    <row r="2809" spans="15:15" x14ac:dyDescent="0.35">
      <c r="O2809" s="149"/>
    </row>
    <row r="2810" spans="15:15" x14ac:dyDescent="0.35">
      <c r="O2810" s="149"/>
    </row>
    <row r="2811" spans="15:15" x14ac:dyDescent="0.35">
      <c r="O2811" s="149"/>
    </row>
    <row r="2812" spans="15:15" x14ac:dyDescent="0.35">
      <c r="O2812" s="149"/>
    </row>
    <row r="2813" spans="15:15" x14ac:dyDescent="0.35">
      <c r="O2813" s="149"/>
    </row>
    <row r="2814" spans="15:15" x14ac:dyDescent="0.35">
      <c r="O2814" s="149"/>
    </row>
    <row r="2815" spans="15:15" x14ac:dyDescent="0.35">
      <c r="O2815" s="149"/>
    </row>
  </sheetData>
  <sheetProtection algorithmName="SHA-512" hashValue="1tROWrBhrhqgX0EHvBjyjDb8VV4ikIpCRRe2ZpIgsvFd9Y9cbfgLOYOxQgQcaE4GEwVHVZsoVmCZisUhOalP5A==" saltValue="5Qycn0bENBDl0kaRzGeArg==" spinCount="100000" sheet="1" objects="1" scenarios="1" selectLockedCells="1" selectUnlockedCells="1"/>
  <customSheetViews>
    <customSheetView guid="{8D88DD34-EDCF-2545-92E6-3B4294438499}" scale="70" showGridLines="0" topLeftCell="A72">
      <selection activeCell="C28" sqref="C28:H28"/>
      <pageMargins left="0" right="0" top="0" bottom="0" header="0" footer="0"/>
    </customSheetView>
  </customSheetViews>
  <mergeCells count="14">
    <mergeCell ref="C51:J52"/>
    <mergeCell ref="C26:H26"/>
    <mergeCell ref="C29:E29"/>
    <mergeCell ref="C41:L47"/>
    <mergeCell ref="C54:O63"/>
    <mergeCell ref="C7:D8"/>
    <mergeCell ref="C9:F10"/>
    <mergeCell ref="C15:J15"/>
    <mergeCell ref="C12:H13"/>
    <mergeCell ref="C49:D50"/>
    <mergeCell ref="D17:F17"/>
    <mergeCell ref="G17:I17"/>
    <mergeCell ref="J31:O31"/>
    <mergeCell ref="D31:I31"/>
  </mergeCells>
  <pageMargins left="0.7" right="0.7" top="0.75" bottom="0.75" header="0.3" footer="0.3"/>
  <ignoredErrors>
    <ignoredError sqref="D25:E25 G25:H25" formulaRange="1"/>
    <ignoredError sqref="H39:I39" formula="1"/>
    <ignoredError sqref="G39 M39" formula="1" formulaRange="1"/>
  </ignoredErrors>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01D89-0D21-1848-B87E-601BD31C0FB5}">
  <sheetPr codeName="Planilha6"/>
  <dimension ref="A1:AG104"/>
  <sheetViews>
    <sheetView showGridLines="0" showRowColHeaders="0" zoomScaleNormal="100" workbookViewId="0">
      <selection activeCell="C12" sqref="C12:R27"/>
      <extLst>
        <ext xmlns:xlsdti="http://schemas.microsoft.com/office/spreadsheetml/2023/showDataTypeIcons" uri="{77bfe23e-c014-4d31-8a63-9c772dbf06b6}">
          <xlsdti:showDataTypeIcons visible="0"/>
        </ext>
      </extLst>
    </sheetView>
  </sheetViews>
  <sheetFormatPr defaultColWidth="10.83203125" defaultRowHeight="15.5" x14ac:dyDescent="0.35"/>
  <cols>
    <col min="1" max="2" width="10.83203125" style="8"/>
    <col min="3" max="18" width="10.83203125" style="9"/>
    <col min="19" max="33" width="10.83203125" style="8"/>
    <col min="34" max="16384" width="10.83203125" style="9"/>
  </cols>
  <sheetData>
    <row r="1" spans="3:18" x14ac:dyDescent="0.35">
      <c r="C1" s="8"/>
      <c r="D1" s="8"/>
      <c r="E1" s="8"/>
      <c r="F1" s="8"/>
      <c r="G1" s="8"/>
      <c r="H1" s="8"/>
      <c r="I1" s="8"/>
      <c r="J1" s="8"/>
      <c r="K1" s="8"/>
      <c r="L1" s="8"/>
      <c r="M1" s="8"/>
      <c r="N1" s="8"/>
      <c r="O1" s="8"/>
      <c r="P1" s="8"/>
      <c r="Q1" s="8"/>
      <c r="R1" s="8"/>
    </row>
    <row r="2" spans="3:18" x14ac:dyDescent="0.35">
      <c r="C2" s="8"/>
      <c r="D2" s="8"/>
      <c r="E2" s="8"/>
      <c r="F2" s="8"/>
      <c r="G2" s="8"/>
      <c r="H2" s="8"/>
      <c r="I2" s="8"/>
      <c r="J2" s="8"/>
      <c r="K2" s="8"/>
      <c r="L2" s="8"/>
      <c r="M2" s="8"/>
      <c r="N2" s="8"/>
      <c r="O2" s="8"/>
      <c r="P2" s="8"/>
      <c r="Q2" s="8"/>
      <c r="R2" s="8"/>
    </row>
    <row r="3" spans="3:18" x14ac:dyDescent="0.35">
      <c r="C3" s="8"/>
      <c r="D3" s="8"/>
      <c r="E3" s="8"/>
      <c r="F3" s="8"/>
      <c r="G3" s="8"/>
      <c r="H3" s="8"/>
      <c r="I3" s="8"/>
      <c r="J3" s="8"/>
      <c r="K3" s="8"/>
      <c r="L3" s="8"/>
      <c r="M3" s="8"/>
      <c r="N3" s="8"/>
      <c r="O3" s="8"/>
      <c r="P3" s="8"/>
      <c r="Q3" s="8"/>
      <c r="R3" s="8"/>
    </row>
    <row r="4" spans="3:18" x14ac:dyDescent="0.35">
      <c r="C4" s="8"/>
      <c r="D4" s="8"/>
      <c r="E4" s="8"/>
      <c r="F4" s="8"/>
      <c r="G4" s="8"/>
      <c r="H4" s="8"/>
      <c r="I4" s="8"/>
      <c r="J4" s="8"/>
      <c r="K4" s="8"/>
      <c r="L4" s="8"/>
      <c r="M4" s="8"/>
      <c r="N4" s="8"/>
      <c r="O4" s="8"/>
      <c r="P4" s="8"/>
      <c r="Q4" s="8"/>
      <c r="R4" s="8"/>
    </row>
    <row r="5" spans="3:18" x14ac:dyDescent="0.35">
      <c r="C5" s="8"/>
      <c r="D5" s="8"/>
      <c r="E5" s="8"/>
      <c r="F5" s="8"/>
      <c r="G5" s="8"/>
      <c r="H5" s="8"/>
      <c r="I5" s="8"/>
      <c r="J5" s="8"/>
      <c r="K5" s="8"/>
      <c r="L5" s="8"/>
      <c r="M5" s="8"/>
      <c r="N5" s="8"/>
      <c r="O5" s="8"/>
      <c r="P5" s="8"/>
      <c r="Q5" s="8"/>
      <c r="R5" s="8"/>
    </row>
    <row r="6" spans="3:18" x14ac:dyDescent="0.35">
      <c r="C6" s="8"/>
      <c r="D6" s="8"/>
      <c r="E6" s="8"/>
      <c r="F6" s="8"/>
      <c r="G6" s="8"/>
      <c r="H6" s="8"/>
      <c r="I6" s="8"/>
      <c r="J6" s="8"/>
      <c r="K6" s="8"/>
      <c r="L6" s="8"/>
      <c r="M6" s="8"/>
      <c r="N6" s="8"/>
      <c r="O6" s="8"/>
      <c r="P6" s="8"/>
      <c r="Q6" s="8"/>
      <c r="R6" s="8"/>
    </row>
    <row r="7" spans="3:18" x14ac:dyDescent="0.35">
      <c r="C7" s="223" t="s">
        <v>272</v>
      </c>
      <c r="D7" s="223"/>
      <c r="E7" s="7" t="s">
        <v>0</v>
      </c>
      <c r="F7" s="7"/>
      <c r="G7" s="7"/>
      <c r="H7" s="7"/>
      <c r="I7" s="7"/>
      <c r="J7" s="7"/>
      <c r="K7" s="7"/>
      <c r="L7" s="7"/>
      <c r="M7" s="7"/>
      <c r="N7" s="7"/>
      <c r="O7" s="7"/>
      <c r="P7" s="7"/>
      <c r="Q7" s="7"/>
      <c r="R7" s="7"/>
    </row>
    <row r="8" spans="3:18" x14ac:dyDescent="0.35">
      <c r="C8" s="223"/>
      <c r="D8" s="223"/>
      <c r="E8" s="7"/>
      <c r="F8" s="7"/>
      <c r="G8" s="7"/>
      <c r="H8" s="7"/>
      <c r="I8" s="7"/>
      <c r="J8" s="7"/>
      <c r="K8" s="7"/>
      <c r="L8" s="7"/>
      <c r="M8" s="7"/>
      <c r="N8" s="7"/>
      <c r="O8" s="7"/>
      <c r="P8" s="7"/>
      <c r="Q8" s="7"/>
      <c r="R8" s="7"/>
    </row>
    <row r="9" spans="3:18" ht="16" customHeight="1" x14ac:dyDescent="0.35">
      <c r="C9" s="225" t="s">
        <v>273</v>
      </c>
      <c r="D9" s="225"/>
      <c r="E9" s="225"/>
      <c r="F9" s="225"/>
      <c r="G9" s="225"/>
      <c r="H9" s="225"/>
      <c r="I9" s="225"/>
      <c r="J9" s="225"/>
      <c r="K9" s="225"/>
      <c r="L9" s="7"/>
      <c r="M9" s="7"/>
      <c r="N9" s="7"/>
      <c r="O9" s="7"/>
      <c r="P9" s="7"/>
      <c r="Q9" s="7"/>
      <c r="R9" s="7"/>
    </row>
    <row r="10" spans="3:18" ht="16" customHeight="1" x14ac:dyDescent="0.35">
      <c r="C10" s="225"/>
      <c r="D10" s="225"/>
      <c r="E10" s="225"/>
      <c r="F10" s="225"/>
      <c r="G10" s="225"/>
      <c r="H10" s="225"/>
      <c r="I10" s="225"/>
      <c r="J10" s="225"/>
      <c r="K10" s="225"/>
      <c r="L10" s="7"/>
      <c r="M10" s="7"/>
      <c r="N10" s="7"/>
      <c r="O10" s="7"/>
      <c r="P10" s="7"/>
      <c r="Q10" s="7"/>
      <c r="R10" s="7"/>
    </row>
    <row r="11" spans="3:18" ht="16.5" x14ac:dyDescent="0.35">
      <c r="C11" s="12"/>
      <c r="D11" s="13"/>
      <c r="E11" s="13"/>
      <c r="F11" s="13"/>
      <c r="G11" s="14"/>
      <c r="H11" s="14"/>
      <c r="I11" s="14"/>
      <c r="J11" s="14"/>
      <c r="K11" s="14"/>
      <c r="L11" s="14"/>
      <c r="M11" s="14"/>
      <c r="N11" s="14"/>
      <c r="O11" s="14"/>
      <c r="P11" s="14"/>
      <c r="Q11" s="14"/>
      <c r="R11" s="15"/>
    </row>
    <row r="12" spans="3:18" ht="16" customHeight="1" x14ac:dyDescent="0.35">
      <c r="C12" s="221" t="s">
        <v>274</v>
      </c>
      <c r="D12" s="221"/>
      <c r="E12" s="221"/>
      <c r="F12" s="221"/>
      <c r="G12" s="221"/>
      <c r="H12" s="221"/>
      <c r="I12" s="221"/>
      <c r="J12" s="221"/>
      <c r="K12" s="221"/>
      <c r="L12" s="221"/>
      <c r="M12" s="221"/>
      <c r="N12" s="221"/>
      <c r="O12" s="221"/>
      <c r="P12" s="221"/>
      <c r="Q12" s="221"/>
      <c r="R12" s="221"/>
    </row>
    <row r="13" spans="3:18" ht="16" customHeight="1" x14ac:dyDescent="0.35">
      <c r="C13" s="221"/>
      <c r="D13" s="221"/>
      <c r="E13" s="221"/>
      <c r="F13" s="221"/>
      <c r="G13" s="221"/>
      <c r="H13" s="221"/>
      <c r="I13" s="221"/>
      <c r="J13" s="221"/>
      <c r="K13" s="221"/>
      <c r="L13" s="221"/>
      <c r="M13" s="221"/>
      <c r="N13" s="221"/>
      <c r="O13" s="221"/>
      <c r="P13" s="221"/>
      <c r="Q13" s="221"/>
      <c r="R13" s="221"/>
    </row>
    <row r="14" spans="3:18" ht="17.149999999999999" customHeight="1" x14ac:dyDescent="0.35">
      <c r="C14" s="221"/>
      <c r="D14" s="221"/>
      <c r="E14" s="221"/>
      <c r="F14" s="221"/>
      <c r="G14" s="221"/>
      <c r="H14" s="221"/>
      <c r="I14" s="221"/>
      <c r="J14" s="221"/>
      <c r="K14" s="221"/>
      <c r="L14" s="221"/>
      <c r="M14" s="221"/>
      <c r="N14" s="221"/>
      <c r="O14" s="221"/>
      <c r="P14" s="221"/>
      <c r="Q14" s="221"/>
      <c r="R14" s="221"/>
    </row>
    <row r="15" spans="3:18" ht="17.149999999999999" customHeight="1" x14ac:dyDescent="0.35">
      <c r="C15" s="221"/>
      <c r="D15" s="221"/>
      <c r="E15" s="221"/>
      <c r="F15" s="221"/>
      <c r="G15" s="221"/>
      <c r="H15" s="221"/>
      <c r="I15" s="221"/>
      <c r="J15" s="221"/>
      <c r="K15" s="221"/>
      <c r="L15" s="221"/>
      <c r="M15" s="221"/>
      <c r="N15" s="221"/>
      <c r="O15" s="221"/>
      <c r="P15" s="221"/>
      <c r="Q15" s="221"/>
      <c r="R15" s="221"/>
    </row>
    <row r="16" spans="3:18" ht="16" customHeight="1" x14ac:dyDescent="0.35">
      <c r="C16" s="221"/>
      <c r="D16" s="221"/>
      <c r="E16" s="221"/>
      <c r="F16" s="221"/>
      <c r="G16" s="221"/>
      <c r="H16" s="221"/>
      <c r="I16" s="221"/>
      <c r="J16" s="221"/>
      <c r="K16" s="221"/>
      <c r="L16" s="221"/>
      <c r="M16" s="221"/>
      <c r="N16" s="221"/>
      <c r="O16" s="221"/>
      <c r="P16" s="221"/>
      <c r="Q16" s="221"/>
      <c r="R16" s="221"/>
    </row>
    <row r="17" spans="3:18" ht="16" customHeight="1" x14ac:dyDescent="0.35">
      <c r="C17" s="221"/>
      <c r="D17" s="221"/>
      <c r="E17" s="221"/>
      <c r="F17" s="221"/>
      <c r="G17" s="221"/>
      <c r="H17" s="221"/>
      <c r="I17" s="221"/>
      <c r="J17" s="221"/>
      <c r="K17" s="221"/>
      <c r="L17" s="221"/>
      <c r="M17" s="221"/>
      <c r="N17" s="221"/>
      <c r="O17" s="221"/>
      <c r="P17" s="221"/>
      <c r="Q17" s="221"/>
      <c r="R17" s="221"/>
    </row>
    <row r="18" spans="3:18" ht="16" customHeight="1" x14ac:dyDescent="0.35">
      <c r="C18" s="221"/>
      <c r="D18" s="221"/>
      <c r="E18" s="221"/>
      <c r="F18" s="221"/>
      <c r="G18" s="221"/>
      <c r="H18" s="221"/>
      <c r="I18" s="221"/>
      <c r="J18" s="221"/>
      <c r="K18" s="221"/>
      <c r="L18" s="221"/>
      <c r="M18" s="221"/>
      <c r="N18" s="221"/>
      <c r="O18" s="221"/>
      <c r="P18" s="221"/>
      <c r="Q18" s="221"/>
      <c r="R18" s="221"/>
    </row>
    <row r="19" spans="3:18" ht="16" customHeight="1" x14ac:dyDescent="0.35">
      <c r="C19" s="221"/>
      <c r="D19" s="221"/>
      <c r="E19" s="221"/>
      <c r="F19" s="221"/>
      <c r="G19" s="221"/>
      <c r="H19" s="221"/>
      <c r="I19" s="221"/>
      <c r="J19" s="221"/>
      <c r="K19" s="221"/>
      <c r="L19" s="221"/>
      <c r="M19" s="221"/>
      <c r="N19" s="221"/>
      <c r="O19" s="221"/>
      <c r="P19" s="221"/>
      <c r="Q19" s="221"/>
      <c r="R19" s="221"/>
    </row>
    <row r="20" spans="3:18" ht="16" customHeight="1" x14ac:dyDescent="0.35">
      <c r="C20" s="221"/>
      <c r="D20" s="221"/>
      <c r="E20" s="221"/>
      <c r="F20" s="221"/>
      <c r="G20" s="221"/>
      <c r="H20" s="221"/>
      <c r="I20" s="221"/>
      <c r="J20" s="221"/>
      <c r="K20" s="221"/>
      <c r="L20" s="221"/>
      <c r="M20" s="221"/>
      <c r="N20" s="221"/>
      <c r="O20" s="221"/>
      <c r="P20" s="221"/>
      <c r="Q20" s="221"/>
      <c r="R20" s="221"/>
    </row>
    <row r="21" spans="3:18" ht="16" customHeight="1" x14ac:dyDescent="0.35">
      <c r="C21" s="221"/>
      <c r="D21" s="221"/>
      <c r="E21" s="221"/>
      <c r="F21" s="221"/>
      <c r="G21" s="221"/>
      <c r="H21" s="221"/>
      <c r="I21" s="221"/>
      <c r="J21" s="221"/>
      <c r="K21" s="221"/>
      <c r="L21" s="221"/>
      <c r="M21" s="221"/>
      <c r="N21" s="221"/>
      <c r="O21" s="221"/>
      <c r="P21" s="221"/>
      <c r="Q21" s="221"/>
      <c r="R21" s="221"/>
    </row>
    <row r="22" spans="3:18" ht="16" customHeight="1" x14ac:dyDescent="0.35">
      <c r="C22" s="221"/>
      <c r="D22" s="221"/>
      <c r="E22" s="221"/>
      <c r="F22" s="221"/>
      <c r="G22" s="221"/>
      <c r="H22" s="221"/>
      <c r="I22" s="221"/>
      <c r="J22" s="221"/>
      <c r="K22" s="221"/>
      <c r="L22" s="221"/>
      <c r="M22" s="221"/>
      <c r="N22" s="221"/>
      <c r="O22" s="221"/>
      <c r="P22" s="221"/>
      <c r="Q22" s="221"/>
      <c r="R22" s="221"/>
    </row>
    <row r="23" spans="3:18" ht="16" customHeight="1" x14ac:dyDescent="0.35">
      <c r="C23" s="221"/>
      <c r="D23" s="221"/>
      <c r="E23" s="221"/>
      <c r="F23" s="221"/>
      <c r="G23" s="221"/>
      <c r="H23" s="221"/>
      <c r="I23" s="221"/>
      <c r="J23" s="221"/>
      <c r="K23" s="221"/>
      <c r="L23" s="221"/>
      <c r="M23" s="221"/>
      <c r="N23" s="221"/>
      <c r="O23" s="221"/>
      <c r="P23" s="221"/>
      <c r="Q23" s="221"/>
      <c r="R23" s="221"/>
    </row>
    <row r="24" spans="3:18" ht="16" customHeight="1" x14ac:dyDescent="0.35">
      <c r="C24" s="221"/>
      <c r="D24" s="221"/>
      <c r="E24" s="221"/>
      <c r="F24" s="221"/>
      <c r="G24" s="221"/>
      <c r="H24" s="221"/>
      <c r="I24" s="221"/>
      <c r="J24" s="221"/>
      <c r="K24" s="221"/>
      <c r="L24" s="221"/>
      <c r="M24" s="221"/>
      <c r="N24" s="221"/>
      <c r="O24" s="221"/>
      <c r="P24" s="221"/>
      <c r="Q24" s="221"/>
      <c r="R24" s="221"/>
    </row>
    <row r="25" spans="3:18" ht="16" customHeight="1" x14ac:dyDescent="0.35">
      <c r="C25" s="221"/>
      <c r="D25" s="221"/>
      <c r="E25" s="221"/>
      <c r="F25" s="221"/>
      <c r="G25" s="221"/>
      <c r="H25" s="221"/>
      <c r="I25" s="221"/>
      <c r="J25" s="221"/>
      <c r="K25" s="221"/>
      <c r="L25" s="221"/>
      <c r="M25" s="221"/>
      <c r="N25" s="221"/>
      <c r="O25" s="221"/>
      <c r="P25" s="221"/>
      <c r="Q25" s="221"/>
      <c r="R25" s="221"/>
    </row>
    <row r="26" spans="3:18" ht="16" customHeight="1" x14ac:dyDescent="0.35">
      <c r="C26" s="221"/>
      <c r="D26" s="221"/>
      <c r="E26" s="221"/>
      <c r="F26" s="221"/>
      <c r="G26" s="221"/>
      <c r="H26" s="221"/>
      <c r="I26" s="221"/>
      <c r="J26" s="221"/>
      <c r="K26" s="221"/>
      <c r="L26" s="221"/>
      <c r="M26" s="221"/>
      <c r="N26" s="221"/>
      <c r="O26" s="221"/>
      <c r="P26" s="221"/>
      <c r="Q26" s="221"/>
      <c r="R26" s="221"/>
    </row>
    <row r="27" spans="3:18" ht="16" customHeight="1" x14ac:dyDescent="0.35">
      <c r="C27" s="221"/>
      <c r="D27" s="221"/>
      <c r="E27" s="221"/>
      <c r="F27" s="221"/>
      <c r="G27" s="221"/>
      <c r="H27" s="221"/>
      <c r="I27" s="221"/>
      <c r="J27" s="221"/>
      <c r="K27" s="221"/>
      <c r="L27" s="221"/>
      <c r="M27" s="221"/>
      <c r="N27" s="221"/>
      <c r="O27" s="221"/>
      <c r="P27" s="221"/>
      <c r="Q27" s="221"/>
      <c r="R27" s="221"/>
    </row>
    <row r="28" spans="3:18" ht="16" customHeight="1" x14ac:dyDescent="0.35">
      <c r="C28" s="16"/>
      <c r="D28" s="16"/>
      <c r="E28" s="16"/>
      <c r="F28" s="16"/>
      <c r="G28" s="16"/>
      <c r="H28" s="16"/>
      <c r="I28" s="16"/>
      <c r="J28" s="16"/>
      <c r="K28" s="16"/>
      <c r="L28" s="16"/>
      <c r="M28" s="16"/>
      <c r="N28" s="16"/>
      <c r="O28" s="16"/>
      <c r="P28" s="16"/>
      <c r="Q28" s="16"/>
      <c r="R28" s="16"/>
    </row>
    <row r="29" spans="3:18" ht="16" customHeight="1" x14ac:dyDescent="0.35">
      <c r="C29" s="16"/>
      <c r="D29" s="16"/>
      <c r="E29" s="16"/>
      <c r="F29" s="16"/>
      <c r="G29" s="16"/>
      <c r="H29" s="16"/>
      <c r="I29" s="16"/>
      <c r="J29" s="16"/>
      <c r="K29" s="16"/>
      <c r="L29" s="16"/>
      <c r="M29" s="16"/>
      <c r="N29" s="16"/>
      <c r="O29" s="16"/>
      <c r="P29" s="16"/>
      <c r="Q29" s="16"/>
      <c r="R29" s="16"/>
    </row>
    <row r="30" spans="3:18" ht="16" customHeight="1" x14ac:dyDescent="0.35">
      <c r="C30" s="16"/>
      <c r="D30" s="16"/>
      <c r="E30" s="16"/>
      <c r="F30" s="16"/>
      <c r="G30" s="16"/>
      <c r="H30" s="16"/>
      <c r="I30" s="16"/>
      <c r="J30" s="16"/>
      <c r="K30" s="16"/>
      <c r="L30" s="16"/>
      <c r="M30" s="16"/>
      <c r="N30" s="16"/>
      <c r="O30" s="16"/>
      <c r="P30" s="16"/>
      <c r="Q30" s="16"/>
      <c r="R30" s="16"/>
    </row>
    <row r="31" spans="3:18" ht="16" customHeight="1" x14ac:dyDescent="0.35">
      <c r="C31" s="16"/>
      <c r="D31" s="16"/>
      <c r="E31" s="16"/>
      <c r="F31" s="16"/>
      <c r="G31" s="16"/>
      <c r="H31" s="16"/>
      <c r="I31" s="16"/>
      <c r="J31" s="16"/>
      <c r="K31" s="16"/>
      <c r="L31" s="16"/>
      <c r="M31" s="16"/>
      <c r="N31" s="16"/>
      <c r="O31" s="16"/>
      <c r="P31" s="16"/>
      <c r="Q31" s="16"/>
      <c r="R31" s="16"/>
    </row>
    <row r="32" spans="3:18" ht="16" customHeight="1" x14ac:dyDescent="0.35">
      <c r="C32" s="16"/>
      <c r="D32" s="16"/>
      <c r="E32" s="16"/>
      <c r="F32" s="16"/>
      <c r="G32" s="16"/>
      <c r="H32" s="16"/>
      <c r="I32" s="16"/>
      <c r="J32" s="16"/>
      <c r="K32" s="16"/>
      <c r="L32" s="16"/>
      <c r="M32" s="16"/>
      <c r="N32" s="16"/>
      <c r="O32" s="16"/>
      <c r="P32" s="16"/>
      <c r="Q32" s="16"/>
      <c r="R32" s="16"/>
    </row>
    <row r="33" spans="3:18" ht="16" customHeight="1" x14ac:dyDescent="0.35">
      <c r="C33" s="16"/>
      <c r="D33" s="16"/>
      <c r="E33" s="16"/>
      <c r="F33" s="16"/>
      <c r="G33" s="16"/>
      <c r="H33" s="16"/>
      <c r="I33" s="16"/>
      <c r="J33" s="16"/>
      <c r="K33" s="16"/>
      <c r="L33" s="16"/>
      <c r="M33" s="16"/>
      <c r="N33" s="16"/>
      <c r="O33" s="16"/>
      <c r="P33" s="16"/>
      <c r="Q33" s="16"/>
      <c r="R33" s="16"/>
    </row>
    <row r="34" spans="3:18" ht="16" customHeight="1" x14ac:dyDescent="0.35">
      <c r="C34" s="16"/>
      <c r="D34" s="16"/>
      <c r="E34" s="16"/>
      <c r="F34" s="16"/>
      <c r="G34" s="16"/>
      <c r="H34" s="16"/>
      <c r="I34" s="16"/>
      <c r="J34" s="16"/>
      <c r="K34" s="16"/>
      <c r="L34" s="16"/>
      <c r="M34" s="16"/>
      <c r="N34" s="16"/>
      <c r="O34" s="16"/>
      <c r="P34" s="16"/>
      <c r="Q34" s="16"/>
      <c r="R34" s="16"/>
    </row>
    <row r="35" spans="3:18" ht="16" customHeight="1" x14ac:dyDescent="0.35">
      <c r="C35" s="16"/>
      <c r="D35" s="16"/>
      <c r="E35" s="16"/>
      <c r="F35" s="16"/>
      <c r="G35" s="16"/>
      <c r="H35" s="16"/>
      <c r="I35" s="16"/>
      <c r="J35" s="16"/>
      <c r="K35" s="16"/>
      <c r="L35" s="16"/>
      <c r="M35" s="16"/>
      <c r="N35" s="16"/>
      <c r="O35" s="16"/>
      <c r="P35" s="16"/>
      <c r="Q35" s="16"/>
      <c r="R35" s="16"/>
    </row>
    <row r="36" spans="3:18" ht="16" customHeight="1" x14ac:dyDescent="0.35">
      <c r="C36" s="16"/>
      <c r="D36" s="16"/>
      <c r="E36" s="16"/>
      <c r="F36" s="16"/>
      <c r="G36" s="16"/>
      <c r="H36" s="16"/>
      <c r="I36" s="16"/>
      <c r="J36" s="16"/>
      <c r="K36" s="16"/>
      <c r="L36" s="16"/>
      <c r="M36" s="16"/>
      <c r="N36" s="16"/>
      <c r="O36" s="16"/>
      <c r="P36" s="16"/>
      <c r="Q36" s="16"/>
      <c r="R36" s="16"/>
    </row>
    <row r="37" spans="3:18" ht="16" customHeight="1" x14ac:dyDescent="0.35">
      <c r="C37" s="16"/>
      <c r="D37" s="16"/>
      <c r="E37" s="16"/>
      <c r="F37" s="16"/>
      <c r="G37" s="16"/>
      <c r="H37" s="16"/>
      <c r="I37" s="16"/>
      <c r="J37" s="16"/>
      <c r="K37" s="16"/>
      <c r="L37" s="16"/>
      <c r="M37" s="16"/>
      <c r="N37" s="16"/>
      <c r="O37" s="16"/>
      <c r="P37" s="16"/>
      <c r="Q37" s="16"/>
      <c r="R37" s="16"/>
    </row>
    <row r="38" spans="3:18" ht="16" customHeight="1" x14ac:dyDescent="0.35">
      <c r="C38" s="16"/>
      <c r="D38" s="16"/>
      <c r="E38" s="16"/>
      <c r="F38" s="16"/>
      <c r="G38" s="16"/>
      <c r="H38" s="16"/>
      <c r="I38" s="16"/>
      <c r="J38" s="16"/>
      <c r="K38" s="16"/>
      <c r="L38" s="16"/>
      <c r="M38" s="16"/>
      <c r="N38" s="16"/>
      <c r="O38" s="16"/>
      <c r="P38" s="16"/>
      <c r="Q38" s="16"/>
      <c r="R38" s="16"/>
    </row>
    <row r="39" spans="3:18" ht="16" customHeight="1" x14ac:dyDescent="0.35">
      <c r="C39" s="16"/>
      <c r="D39" s="16"/>
      <c r="E39" s="16"/>
      <c r="F39" s="16"/>
      <c r="G39" s="16"/>
      <c r="H39" s="16"/>
      <c r="I39" s="16"/>
      <c r="J39" s="16"/>
      <c r="K39" s="16"/>
      <c r="L39" s="16"/>
      <c r="M39" s="16"/>
      <c r="N39" s="16"/>
      <c r="O39" s="16"/>
      <c r="P39" s="16"/>
      <c r="Q39" s="16"/>
      <c r="R39" s="16"/>
    </row>
    <row r="40" spans="3:18" ht="16" customHeight="1" x14ac:dyDescent="0.35">
      <c r="C40" s="221" t="s">
        <v>275</v>
      </c>
      <c r="D40" s="221"/>
      <c r="E40" s="221"/>
      <c r="F40" s="221"/>
      <c r="G40" s="221"/>
      <c r="H40" s="221"/>
      <c r="I40" s="221"/>
      <c r="J40" s="221"/>
      <c r="K40" s="221"/>
      <c r="L40" s="221"/>
      <c r="M40" s="221"/>
      <c r="N40" s="221"/>
      <c r="O40" s="221"/>
      <c r="P40" s="221"/>
      <c r="Q40" s="221"/>
      <c r="R40" s="221"/>
    </row>
    <row r="41" spans="3:18" ht="15" customHeight="1" x14ac:dyDescent="0.35">
      <c r="C41" s="221"/>
      <c r="D41" s="221"/>
      <c r="E41" s="221"/>
      <c r="F41" s="221"/>
      <c r="G41" s="221"/>
      <c r="H41" s="221"/>
      <c r="I41" s="221"/>
      <c r="J41" s="221"/>
      <c r="K41" s="221"/>
      <c r="L41" s="221"/>
      <c r="M41" s="221"/>
      <c r="N41" s="221"/>
      <c r="O41" s="221"/>
      <c r="P41" s="221"/>
      <c r="Q41" s="221"/>
      <c r="R41" s="221"/>
    </row>
    <row r="42" spans="3:18" ht="15" customHeight="1" x14ac:dyDescent="0.35">
      <c r="C42" s="221"/>
      <c r="D42" s="221"/>
      <c r="E42" s="221"/>
      <c r="F42" s="221"/>
      <c r="G42" s="221"/>
      <c r="H42" s="221"/>
      <c r="I42" s="221"/>
      <c r="J42" s="221"/>
      <c r="K42" s="221"/>
      <c r="L42" s="221"/>
      <c r="M42" s="221"/>
      <c r="N42" s="221"/>
      <c r="O42" s="221"/>
      <c r="P42" s="221"/>
      <c r="Q42" s="221"/>
      <c r="R42" s="221"/>
    </row>
    <row r="43" spans="3:18" ht="15" customHeight="1" x14ac:dyDescent="0.35">
      <c r="C43" s="221"/>
      <c r="D43" s="221"/>
      <c r="E43" s="221"/>
      <c r="F43" s="221"/>
      <c r="G43" s="221"/>
      <c r="H43" s="221"/>
      <c r="I43" s="221"/>
      <c r="J43" s="221"/>
      <c r="K43" s="221"/>
      <c r="L43" s="221"/>
      <c r="M43" s="221"/>
      <c r="N43" s="221"/>
      <c r="O43" s="221"/>
      <c r="P43" s="221"/>
      <c r="Q43" s="221"/>
      <c r="R43" s="221"/>
    </row>
    <row r="44" spans="3:18" ht="15" customHeight="1" x14ac:dyDescent="0.35">
      <c r="C44" s="221"/>
      <c r="D44" s="221"/>
      <c r="E44" s="221"/>
      <c r="F44" s="221"/>
      <c r="G44" s="221"/>
      <c r="H44" s="221"/>
      <c r="I44" s="221"/>
      <c r="J44" s="221"/>
      <c r="K44" s="221"/>
      <c r="L44" s="221"/>
      <c r="M44" s="221"/>
      <c r="N44" s="221"/>
      <c r="O44" s="221"/>
      <c r="P44" s="221"/>
      <c r="Q44" s="221"/>
      <c r="R44" s="221"/>
    </row>
    <row r="45" spans="3:18" ht="15" customHeight="1" x14ac:dyDescent="0.35">
      <c r="C45" s="221"/>
      <c r="D45" s="221"/>
      <c r="E45" s="221"/>
      <c r="F45" s="221"/>
      <c r="G45" s="221"/>
      <c r="H45" s="221"/>
      <c r="I45" s="221"/>
      <c r="J45" s="221"/>
      <c r="K45" s="221"/>
      <c r="L45" s="221"/>
      <c r="M45" s="221"/>
      <c r="N45" s="221"/>
      <c r="O45" s="221"/>
      <c r="P45" s="221"/>
      <c r="Q45" s="221"/>
      <c r="R45" s="221"/>
    </row>
    <row r="46" spans="3:18" ht="15" customHeight="1" x14ac:dyDescent="0.35">
      <c r="C46" s="221"/>
      <c r="D46" s="221"/>
      <c r="E46" s="221"/>
      <c r="F46" s="221"/>
      <c r="G46" s="221"/>
      <c r="H46" s="221"/>
      <c r="I46" s="221"/>
      <c r="J46" s="221"/>
      <c r="K46" s="221"/>
      <c r="L46" s="221"/>
      <c r="M46" s="221"/>
      <c r="N46" s="221"/>
      <c r="O46" s="221"/>
      <c r="P46" s="221"/>
      <c r="Q46" s="221"/>
      <c r="R46" s="221"/>
    </row>
    <row r="47" spans="3:18" ht="15" customHeight="1" x14ac:dyDescent="0.35">
      <c r="C47" s="221"/>
      <c r="D47" s="221"/>
      <c r="E47" s="221"/>
      <c r="F47" s="221"/>
      <c r="G47" s="221"/>
      <c r="H47" s="221"/>
      <c r="I47" s="221"/>
      <c r="J47" s="221"/>
      <c r="K47" s="221"/>
      <c r="L47" s="221"/>
      <c r="M47" s="221"/>
      <c r="N47" s="221"/>
      <c r="O47" s="221"/>
      <c r="P47" s="221"/>
      <c r="Q47" s="221"/>
      <c r="R47" s="221"/>
    </row>
    <row r="48" spans="3:18" ht="15" customHeight="1" x14ac:dyDescent="0.35">
      <c r="C48" s="221"/>
      <c r="D48" s="221"/>
      <c r="E48" s="221"/>
      <c r="F48" s="221"/>
      <c r="G48" s="221"/>
      <c r="H48" s="221"/>
      <c r="I48" s="221"/>
      <c r="J48" s="221"/>
      <c r="K48" s="221"/>
      <c r="L48" s="221"/>
      <c r="M48" s="221"/>
      <c r="N48" s="221"/>
      <c r="O48" s="221"/>
      <c r="P48" s="221"/>
      <c r="Q48" s="221"/>
      <c r="R48" s="221"/>
    </row>
    <row r="49" spans="2:18" ht="15" customHeight="1" x14ac:dyDescent="0.4">
      <c r="B49" s="1"/>
      <c r="C49" s="221"/>
      <c r="D49" s="221"/>
      <c r="E49" s="221"/>
      <c r="F49" s="221"/>
      <c r="G49" s="221"/>
      <c r="H49" s="221"/>
      <c r="I49" s="221"/>
      <c r="J49" s="221"/>
      <c r="K49" s="221"/>
      <c r="L49" s="221"/>
      <c r="M49" s="221"/>
      <c r="N49" s="221"/>
      <c r="O49" s="221"/>
      <c r="P49" s="221"/>
      <c r="Q49" s="221"/>
      <c r="R49" s="221"/>
    </row>
    <row r="50" spans="2:18" ht="15" customHeight="1" x14ac:dyDescent="0.35">
      <c r="C50" s="221"/>
      <c r="D50" s="221"/>
      <c r="E50" s="221"/>
      <c r="F50" s="221"/>
      <c r="G50" s="221"/>
      <c r="H50" s="221"/>
      <c r="I50" s="221"/>
      <c r="J50" s="221"/>
      <c r="K50" s="221"/>
      <c r="L50" s="221"/>
      <c r="M50" s="221"/>
      <c r="N50" s="221"/>
      <c r="O50" s="221"/>
      <c r="P50" s="221"/>
      <c r="Q50" s="221"/>
      <c r="R50" s="221"/>
    </row>
    <row r="51" spans="2:18" ht="15" customHeight="1" x14ac:dyDescent="0.35">
      <c r="C51" s="221"/>
      <c r="D51" s="221"/>
      <c r="E51" s="221"/>
      <c r="F51" s="221"/>
      <c r="G51" s="221"/>
      <c r="H51" s="221"/>
      <c r="I51" s="221"/>
      <c r="J51" s="221"/>
      <c r="K51" s="221"/>
      <c r="L51" s="221"/>
      <c r="M51" s="221"/>
      <c r="N51" s="221"/>
      <c r="O51" s="221"/>
      <c r="P51" s="221"/>
      <c r="Q51" s="221"/>
      <c r="R51" s="221"/>
    </row>
    <row r="52" spans="2:18" ht="15" customHeight="1" x14ac:dyDescent="0.35">
      <c r="C52" s="221"/>
      <c r="D52" s="221"/>
      <c r="E52" s="221"/>
      <c r="F52" s="221"/>
      <c r="G52" s="221"/>
      <c r="H52" s="221"/>
      <c r="I52" s="221"/>
      <c r="J52" s="221"/>
      <c r="K52" s="221"/>
      <c r="L52" s="221"/>
      <c r="M52" s="221"/>
      <c r="N52" s="221"/>
      <c r="O52" s="221"/>
      <c r="P52" s="221"/>
      <c r="Q52" s="221"/>
      <c r="R52" s="221"/>
    </row>
    <row r="53" spans="2:18" ht="15" customHeight="1" x14ac:dyDescent="0.35">
      <c r="C53" s="221"/>
      <c r="D53" s="221"/>
      <c r="E53" s="221"/>
      <c r="F53" s="221"/>
      <c r="G53" s="221"/>
      <c r="H53" s="221"/>
      <c r="I53" s="221"/>
      <c r="J53" s="221"/>
      <c r="K53" s="221"/>
      <c r="L53" s="221"/>
      <c r="M53" s="221"/>
      <c r="N53" s="221"/>
      <c r="O53" s="221"/>
      <c r="P53" s="221"/>
      <c r="Q53" s="221"/>
      <c r="R53" s="221"/>
    </row>
    <row r="54" spans="2:18" ht="15" customHeight="1" x14ac:dyDescent="0.35">
      <c r="C54" s="221"/>
      <c r="D54" s="221"/>
      <c r="E54" s="221"/>
      <c r="F54" s="221"/>
      <c r="G54" s="221"/>
      <c r="H54" s="221"/>
      <c r="I54" s="221"/>
      <c r="J54" s="221"/>
      <c r="K54" s="221"/>
      <c r="L54" s="221"/>
      <c r="M54" s="221"/>
      <c r="N54" s="221"/>
      <c r="O54" s="221"/>
      <c r="P54" s="221"/>
      <c r="Q54" s="221"/>
      <c r="R54" s="221"/>
    </row>
    <row r="55" spans="2:18" ht="15" customHeight="1" x14ac:dyDescent="0.35">
      <c r="C55" s="221"/>
      <c r="D55" s="221"/>
      <c r="E55" s="221"/>
      <c r="F55" s="221"/>
      <c r="G55" s="221"/>
      <c r="H55" s="221"/>
      <c r="I55" s="221"/>
      <c r="J55" s="221"/>
      <c r="K55" s="221"/>
      <c r="L55" s="221"/>
      <c r="M55" s="221"/>
      <c r="N55" s="221"/>
      <c r="O55" s="221"/>
      <c r="P55" s="221"/>
      <c r="Q55" s="221"/>
      <c r="R55" s="221"/>
    </row>
    <row r="56" spans="2:18" ht="15" customHeight="1" x14ac:dyDescent="0.35">
      <c r="C56" s="221"/>
      <c r="D56" s="221"/>
      <c r="E56" s="221"/>
      <c r="F56" s="221"/>
      <c r="G56" s="221"/>
      <c r="H56" s="221"/>
      <c r="I56" s="221"/>
      <c r="J56" s="221"/>
      <c r="K56" s="221"/>
      <c r="L56" s="221"/>
      <c r="M56" s="221"/>
      <c r="N56" s="221"/>
      <c r="O56" s="221"/>
      <c r="P56" s="221"/>
      <c r="Q56" s="221"/>
      <c r="R56" s="221"/>
    </row>
    <row r="57" spans="2:18" ht="15" customHeight="1" x14ac:dyDescent="0.35">
      <c r="C57" s="221"/>
      <c r="D57" s="221"/>
      <c r="E57" s="221"/>
      <c r="F57" s="221"/>
      <c r="G57" s="221"/>
      <c r="H57" s="221"/>
      <c r="I57" s="221"/>
      <c r="J57" s="221"/>
      <c r="K57" s="221"/>
      <c r="L57" s="221"/>
      <c r="M57" s="221"/>
      <c r="N57" s="221"/>
      <c r="O57" s="221"/>
      <c r="P57" s="221"/>
      <c r="Q57" s="221"/>
      <c r="R57" s="221"/>
    </row>
    <row r="58" spans="2:18" ht="15" customHeight="1" x14ac:dyDescent="0.35">
      <c r="C58" s="221"/>
      <c r="D58" s="221"/>
      <c r="E58" s="221"/>
      <c r="F58" s="221"/>
      <c r="G58" s="221"/>
      <c r="H58" s="221"/>
      <c r="I58" s="221"/>
      <c r="J58" s="221"/>
      <c r="K58" s="221"/>
      <c r="L58" s="221"/>
      <c r="M58" s="221"/>
      <c r="N58" s="221"/>
      <c r="O58" s="221"/>
      <c r="P58" s="221"/>
      <c r="Q58" s="221"/>
      <c r="R58" s="221"/>
    </row>
    <row r="59" spans="2:18" ht="15" customHeight="1" x14ac:dyDescent="0.35">
      <c r="C59" s="221"/>
      <c r="D59" s="221"/>
      <c r="E59" s="221"/>
      <c r="F59" s="221"/>
      <c r="G59" s="221"/>
      <c r="H59" s="221"/>
      <c r="I59" s="221"/>
      <c r="J59" s="221"/>
      <c r="K59" s="221"/>
      <c r="L59" s="221"/>
      <c r="M59" s="221"/>
      <c r="N59" s="221"/>
      <c r="O59" s="221"/>
      <c r="P59" s="221"/>
      <c r="Q59" s="221"/>
      <c r="R59" s="221"/>
    </row>
    <row r="60" spans="2:18" ht="15" customHeight="1" x14ac:dyDescent="0.35">
      <c r="C60" s="221"/>
      <c r="D60" s="221"/>
      <c r="E60" s="221"/>
      <c r="F60" s="221"/>
      <c r="G60" s="221"/>
      <c r="H60" s="221"/>
      <c r="I60" s="221"/>
      <c r="J60" s="221"/>
      <c r="K60" s="221"/>
      <c r="L60" s="221"/>
      <c r="M60" s="221"/>
      <c r="N60" s="221"/>
      <c r="O60" s="221"/>
      <c r="P60" s="221"/>
      <c r="Q60" s="221"/>
      <c r="R60" s="221"/>
    </row>
    <row r="61" spans="2:18" ht="15" customHeight="1" x14ac:dyDescent="0.35">
      <c r="C61" s="221"/>
      <c r="D61" s="221"/>
      <c r="E61" s="221"/>
      <c r="F61" s="221"/>
      <c r="G61" s="221"/>
      <c r="H61" s="221"/>
      <c r="I61" s="221"/>
      <c r="J61" s="221"/>
      <c r="K61" s="221"/>
      <c r="L61" s="221"/>
      <c r="M61" s="221"/>
      <c r="N61" s="221"/>
      <c r="O61" s="221"/>
      <c r="P61" s="221"/>
      <c r="Q61" s="221"/>
      <c r="R61" s="221"/>
    </row>
    <row r="62" spans="2:18" ht="15" customHeight="1" x14ac:dyDescent="0.35">
      <c r="C62" s="221"/>
      <c r="D62" s="221"/>
      <c r="E62" s="221"/>
      <c r="F62" s="221"/>
      <c r="G62" s="221"/>
      <c r="H62" s="221"/>
      <c r="I62" s="221"/>
      <c r="J62" s="221"/>
      <c r="K62" s="221"/>
      <c r="L62" s="221"/>
      <c r="M62" s="221"/>
      <c r="N62" s="221"/>
      <c r="O62" s="221"/>
      <c r="P62" s="221"/>
      <c r="Q62" s="221"/>
      <c r="R62" s="221"/>
    </row>
    <row r="63" spans="2:18" ht="15" customHeight="1" x14ac:dyDescent="0.35">
      <c r="C63" s="221"/>
      <c r="D63" s="221"/>
      <c r="E63" s="221"/>
      <c r="F63" s="221"/>
      <c r="G63" s="221"/>
      <c r="H63" s="221"/>
      <c r="I63" s="221"/>
      <c r="J63" s="221"/>
      <c r="K63" s="221"/>
      <c r="L63" s="221"/>
      <c r="M63" s="221"/>
      <c r="N63" s="221"/>
      <c r="O63" s="221"/>
      <c r="P63" s="221"/>
      <c r="Q63" s="221"/>
      <c r="R63" s="221"/>
    </row>
    <row r="64" spans="2:18" ht="15" customHeight="1" x14ac:dyDescent="0.35">
      <c r="C64" s="221"/>
      <c r="D64" s="221"/>
      <c r="E64" s="221"/>
      <c r="F64" s="221"/>
      <c r="G64" s="221"/>
      <c r="H64" s="221"/>
      <c r="I64" s="221"/>
      <c r="J64" s="221"/>
      <c r="K64" s="221"/>
      <c r="L64" s="221"/>
      <c r="M64" s="221"/>
      <c r="N64" s="221"/>
      <c r="O64" s="221"/>
      <c r="P64" s="221"/>
      <c r="Q64" s="221"/>
      <c r="R64" s="221"/>
    </row>
    <row r="65" spans="3:18" ht="15" customHeight="1" x14ac:dyDescent="0.35">
      <c r="C65" s="221"/>
      <c r="D65" s="221"/>
      <c r="E65" s="221"/>
      <c r="F65" s="221"/>
      <c r="G65" s="221"/>
      <c r="H65" s="221"/>
      <c r="I65" s="221"/>
      <c r="J65" s="221"/>
      <c r="K65" s="221"/>
      <c r="L65" s="221"/>
      <c r="M65" s="221"/>
      <c r="N65" s="221"/>
      <c r="O65" s="221"/>
      <c r="P65" s="221"/>
      <c r="Q65" s="221"/>
      <c r="R65" s="221"/>
    </row>
    <row r="66" spans="3:18" ht="15" customHeight="1" x14ac:dyDescent="0.35">
      <c r="C66" s="221"/>
      <c r="D66" s="221"/>
      <c r="E66" s="221"/>
      <c r="F66" s="221"/>
      <c r="G66" s="221"/>
      <c r="H66" s="221"/>
      <c r="I66" s="221"/>
      <c r="J66" s="221"/>
      <c r="K66" s="221"/>
      <c r="L66" s="221"/>
      <c r="M66" s="221"/>
      <c r="N66" s="221"/>
      <c r="O66" s="221"/>
      <c r="P66" s="221"/>
      <c r="Q66" s="221"/>
      <c r="R66" s="221"/>
    </row>
    <row r="67" spans="3:18" ht="15" customHeight="1" x14ac:dyDescent="0.35">
      <c r="C67" s="221"/>
      <c r="D67" s="221"/>
      <c r="E67" s="221"/>
      <c r="F67" s="221"/>
      <c r="G67" s="221"/>
      <c r="H67" s="221"/>
      <c r="I67" s="221"/>
      <c r="J67" s="221"/>
      <c r="K67" s="221"/>
      <c r="L67" s="221"/>
      <c r="M67" s="221"/>
      <c r="N67" s="221"/>
      <c r="O67" s="221"/>
      <c r="P67" s="221"/>
      <c r="Q67" s="221"/>
      <c r="R67" s="221"/>
    </row>
    <row r="68" spans="3:18" ht="15" customHeight="1" x14ac:dyDescent="0.35">
      <c r="C68" s="221"/>
      <c r="D68" s="221"/>
      <c r="E68" s="221"/>
      <c r="F68" s="221"/>
      <c r="G68" s="221"/>
      <c r="H68" s="221"/>
      <c r="I68" s="221"/>
      <c r="J68" s="221"/>
      <c r="K68" s="221"/>
      <c r="L68" s="221"/>
      <c r="M68" s="221"/>
      <c r="N68" s="221"/>
      <c r="O68" s="221"/>
      <c r="P68" s="221"/>
      <c r="Q68" s="221"/>
      <c r="R68" s="221"/>
    </row>
    <row r="69" spans="3:18" ht="15" customHeight="1" x14ac:dyDescent="0.35">
      <c r="C69" s="221"/>
      <c r="D69" s="221"/>
      <c r="E69" s="221"/>
      <c r="F69" s="221"/>
      <c r="G69" s="221"/>
      <c r="H69" s="221"/>
      <c r="I69" s="221"/>
      <c r="J69" s="221"/>
      <c r="K69" s="221"/>
      <c r="L69" s="221"/>
      <c r="M69" s="221"/>
      <c r="N69" s="221"/>
      <c r="O69" s="221"/>
      <c r="P69" s="221"/>
      <c r="Q69" s="221"/>
      <c r="R69" s="221"/>
    </row>
    <row r="70" spans="3:18" ht="15" customHeight="1" x14ac:dyDescent="0.35">
      <c r="C70" s="221"/>
      <c r="D70" s="221"/>
      <c r="E70" s="221"/>
      <c r="F70" s="221"/>
      <c r="G70" s="221"/>
      <c r="H70" s="221"/>
      <c r="I70" s="221"/>
      <c r="J70" s="221"/>
      <c r="K70" s="221"/>
      <c r="L70" s="221"/>
      <c r="M70" s="221"/>
      <c r="N70" s="221"/>
      <c r="O70" s="221"/>
      <c r="P70" s="221"/>
      <c r="Q70" s="221"/>
      <c r="R70" s="221"/>
    </row>
    <row r="71" spans="3:18" ht="15" customHeight="1" x14ac:dyDescent="0.35">
      <c r="C71" s="221"/>
      <c r="D71" s="221"/>
      <c r="E71" s="221"/>
      <c r="F71" s="221"/>
      <c r="G71" s="221"/>
      <c r="H71" s="221"/>
      <c r="I71" s="221"/>
      <c r="J71" s="221"/>
      <c r="K71" s="221"/>
      <c r="L71" s="221"/>
      <c r="M71" s="221"/>
      <c r="N71" s="221"/>
      <c r="O71" s="221"/>
      <c r="P71" s="221"/>
      <c r="Q71" s="221"/>
      <c r="R71" s="221"/>
    </row>
    <row r="72" spans="3:18" ht="15" customHeight="1" x14ac:dyDescent="0.35">
      <c r="C72" s="16"/>
      <c r="D72" s="16"/>
      <c r="E72" s="16"/>
      <c r="F72" s="16"/>
      <c r="G72" s="16"/>
      <c r="H72" s="16"/>
      <c r="I72" s="16"/>
      <c r="J72" s="16"/>
      <c r="K72" s="16"/>
      <c r="L72" s="16"/>
      <c r="M72" s="16"/>
      <c r="N72" s="16"/>
      <c r="O72" s="16"/>
      <c r="P72" s="16"/>
      <c r="Q72" s="16"/>
      <c r="R72" s="16"/>
    </row>
    <row r="73" spans="3:18" ht="15" customHeight="1" x14ac:dyDescent="0.35">
      <c r="C73" s="16"/>
      <c r="D73" s="16"/>
      <c r="E73" s="16"/>
      <c r="F73" s="16"/>
      <c r="G73" s="16"/>
      <c r="H73" s="16"/>
      <c r="I73" s="16"/>
      <c r="J73" s="16"/>
      <c r="K73" s="16"/>
      <c r="L73" s="16"/>
      <c r="M73" s="16"/>
      <c r="N73" s="16"/>
      <c r="O73" s="16"/>
      <c r="P73" s="16"/>
      <c r="Q73" s="16"/>
      <c r="R73" s="16"/>
    </row>
    <row r="74" spans="3:18" ht="15" customHeight="1" x14ac:dyDescent="0.35">
      <c r="C74" s="16"/>
      <c r="D74" s="16"/>
      <c r="E74" s="16"/>
      <c r="F74" s="16"/>
      <c r="G74" s="16"/>
      <c r="H74" s="16"/>
      <c r="I74" s="16"/>
      <c r="J74" s="16"/>
      <c r="K74" s="16"/>
      <c r="L74" s="16"/>
      <c r="M74" s="16"/>
      <c r="N74" s="16"/>
      <c r="O74" s="16"/>
      <c r="P74" s="16"/>
      <c r="Q74" s="16"/>
      <c r="R74" s="16"/>
    </row>
    <row r="75" spans="3:18" ht="19" customHeight="1" x14ac:dyDescent="0.35">
      <c r="C75" s="423"/>
      <c r="D75" s="423"/>
      <c r="E75" s="423"/>
      <c r="F75" s="423"/>
      <c r="G75" s="423"/>
      <c r="H75" s="423"/>
      <c r="I75" s="423"/>
      <c r="J75" s="423"/>
      <c r="K75" s="423"/>
      <c r="L75" s="423"/>
      <c r="M75" s="423"/>
      <c r="N75" s="423"/>
      <c r="O75" s="423"/>
      <c r="P75" s="423"/>
      <c r="Q75" s="423"/>
      <c r="R75" s="423"/>
    </row>
    <row r="76" spans="3:18" x14ac:dyDescent="0.35">
      <c r="C76" s="223" t="s">
        <v>276</v>
      </c>
      <c r="D76" s="223"/>
      <c r="E76" s="7" t="s">
        <v>0</v>
      </c>
      <c r="F76" s="7"/>
      <c r="G76" s="7"/>
      <c r="H76" s="7"/>
      <c r="I76" s="7"/>
      <c r="J76" s="7"/>
      <c r="K76" s="7"/>
      <c r="L76" s="7"/>
      <c r="M76" s="7"/>
      <c r="N76" s="7"/>
      <c r="O76" s="7"/>
      <c r="P76" s="7"/>
      <c r="Q76" s="7"/>
      <c r="R76" s="7"/>
    </row>
    <row r="77" spans="3:18" x14ac:dyDescent="0.35">
      <c r="C77" s="223"/>
      <c r="D77" s="223"/>
      <c r="E77" s="7"/>
      <c r="F77" s="7"/>
      <c r="G77" s="7"/>
      <c r="H77" s="7"/>
      <c r="I77" s="7"/>
      <c r="J77" s="7"/>
      <c r="K77" s="7"/>
      <c r="L77" s="7"/>
      <c r="M77" s="7"/>
      <c r="N77" s="7"/>
      <c r="O77" s="7"/>
      <c r="P77" s="7"/>
      <c r="Q77" s="7"/>
      <c r="R77" s="7"/>
    </row>
    <row r="78" spans="3:18" ht="16" customHeight="1" x14ac:dyDescent="0.35">
      <c r="C78" s="225" t="s">
        <v>277</v>
      </c>
      <c r="D78" s="225"/>
      <c r="E78" s="225"/>
      <c r="F78" s="225"/>
      <c r="G78" s="225"/>
      <c r="H78" s="225"/>
      <c r="I78" s="225"/>
      <c r="J78" s="225"/>
      <c r="K78" s="7"/>
      <c r="L78" s="7"/>
      <c r="M78" s="7"/>
      <c r="N78" s="7"/>
      <c r="O78" s="7"/>
      <c r="P78" s="7"/>
      <c r="Q78" s="7"/>
      <c r="R78" s="7"/>
    </row>
    <row r="79" spans="3:18" ht="16" customHeight="1" x14ac:dyDescent="0.35">
      <c r="C79" s="225"/>
      <c r="D79" s="225"/>
      <c r="E79" s="225"/>
      <c r="F79" s="225"/>
      <c r="G79" s="225"/>
      <c r="H79" s="225"/>
      <c r="I79" s="225"/>
      <c r="J79" s="225"/>
      <c r="K79" s="7"/>
      <c r="L79" s="7"/>
      <c r="M79" s="7"/>
      <c r="N79" s="7"/>
      <c r="O79" s="7"/>
      <c r="P79" s="7"/>
      <c r="Q79" s="7"/>
      <c r="R79" s="7"/>
    </row>
    <row r="81" spans="3:18" ht="16" customHeight="1" x14ac:dyDescent="0.35">
      <c r="C81" s="221" t="s">
        <v>278</v>
      </c>
      <c r="D81" s="221"/>
      <c r="E81" s="221"/>
      <c r="F81" s="221"/>
      <c r="G81" s="221"/>
      <c r="H81" s="221"/>
      <c r="I81" s="221"/>
      <c r="J81" s="221"/>
      <c r="K81" s="221"/>
      <c r="L81" s="221"/>
      <c r="M81" s="221"/>
      <c r="N81" s="221"/>
      <c r="O81" s="221"/>
      <c r="P81" s="221"/>
      <c r="Q81" s="221"/>
      <c r="R81" s="221"/>
    </row>
    <row r="82" spans="3:18" ht="17.149999999999999" customHeight="1" x14ac:dyDescent="0.35">
      <c r="C82" s="221"/>
      <c r="D82" s="221"/>
      <c r="E82" s="221"/>
      <c r="F82" s="221"/>
      <c r="G82" s="221"/>
      <c r="H82" s="221"/>
      <c r="I82" s="221"/>
      <c r="J82" s="221"/>
      <c r="K82" s="221"/>
      <c r="L82" s="221"/>
      <c r="M82" s="221"/>
      <c r="N82" s="221"/>
      <c r="O82" s="221"/>
      <c r="P82" s="221"/>
      <c r="Q82" s="221"/>
      <c r="R82" s="221"/>
    </row>
    <row r="83" spans="3:18" ht="17.149999999999999" customHeight="1" x14ac:dyDescent="0.35">
      <c r="C83" s="221"/>
      <c r="D83" s="221"/>
      <c r="E83" s="221"/>
      <c r="F83" s="221"/>
      <c r="G83" s="221"/>
      <c r="H83" s="221"/>
      <c r="I83" s="221"/>
      <c r="J83" s="221"/>
      <c r="K83" s="221"/>
      <c r="L83" s="221"/>
      <c r="M83" s="221"/>
      <c r="N83" s="221"/>
      <c r="O83" s="221"/>
      <c r="P83" s="221"/>
      <c r="Q83" s="221"/>
      <c r="R83" s="221"/>
    </row>
    <row r="84" spans="3:18" ht="17.149999999999999" customHeight="1" x14ac:dyDescent="0.35">
      <c r="C84" s="221"/>
      <c r="D84" s="221"/>
      <c r="E84" s="221"/>
      <c r="F84" s="221"/>
      <c r="G84" s="221"/>
      <c r="H84" s="221"/>
      <c r="I84" s="221"/>
      <c r="J84" s="221"/>
      <c r="K84" s="221"/>
      <c r="L84" s="221"/>
      <c r="M84" s="221"/>
      <c r="N84" s="221"/>
      <c r="O84" s="221"/>
      <c r="P84" s="221"/>
      <c r="Q84" s="221"/>
      <c r="R84" s="221"/>
    </row>
    <row r="85" spans="3:18" ht="16" customHeight="1" x14ac:dyDescent="0.35">
      <c r="C85" s="221"/>
      <c r="D85" s="221"/>
      <c r="E85" s="221"/>
      <c r="F85" s="221"/>
      <c r="G85" s="221"/>
      <c r="H85" s="221"/>
      <c r="I85" s="221"/>
      <c r="J85" s="221"/>
      <c r="K85" s="221"/>
      <c r="L85" s="221"/>
      <c r="M85" s="221"/>
      <c r="N85" s="221"/>
      <c r="O85" s="221"/>
      <c r="P85" s="221"/>
      <c r="Q85" s="221"/>
      <c r="R85" s="221"/>
    </row>
    <row r="86" spans="3:18" ht="16" customHeight="1" x14ac:dyDescent="0.35">
      <c r="C86" s="221"/>
      <c r="D86" s="221"/>
      <c r="E86" s="221"/>
      <c r="F86" s="221"/>
      <c r="G86" s="221"/>
      <c r="H86" s="221"/>
      <c r="I86" s="221"/>
      <c r="J86" s="221"/>
      <c r="K86" s="221"/>
      <c r="L86" s="221"/>
      <c r="M86" s="221"/>
      <c r="N86" s="221"/>
      <c r="O86" s="221"/>
      <c r="P86" s="221"/>
      <c r="Q86" s="221"/>
      <c r="R86" s="221"/>
    </row>
    <row r="87" spans="3:18" ht="16" customHeight="1" x14ac:dyDescent="0.35">
      <c r="C87" s="221"/>
      <c r="D87" s="221"/>
      <c r="E87" s="221"/>
      <c r="F87" s="221"/>
      <c r="G87" s="221"/>
      <c r="H87" s="221"/>
      <c r="I87" s="221"/>
      <c r="J87" s="221"/>
      <c r="K87" s="221"/>
      <c r="L87" s="221"/>
      <c r="M87" s="221"/>
      <c r="N87" s="221"/>
      <c r="O87" s="221"/>
      <c r="P87" s="221"/>
      <c r="Q87" s="221"/>
      <c r="R87" s="221"/>
    </row>
    <row r="88" spans="3:18" ht="16" customHeight="1" x14ac:dyDescent="0.35">
      <c r="C88" s="221"/>
      <c r="D88" s="221"/>
      <c r="E88" s="221"/>
      <c r="F88" s="221"/>
      <c r="G88" s="221"/>
      <c r="H88" s="221"/>
      <c r="I88" s="221"/>
      <c r="J88" s="221"/>
      <c r="K88" s="221"/>
      <c r="L88" s="221"/>
      <c r="M88" s="221"/>
      <c r="N88" s="221"/>
      <c r="O88" s="221"/>
      <c r="P88" s="221"/>
      <c r="Q88" s="221"/>
      <c r="R88" s="221"/>
    </row>
    <row r="89" spans="3:18" ht="16" customHeight="1" x14ac:dyDescent="0.35">
      <c r="C89" s="221"/>
      <c r="D89" s="221"/>
      <c r="E89" s="221"/>
      <c r="F89" s="221"/>
      <c r="G89" s="221"/>
      <c r="H89" s="221"/>
      <c r="I89" s="221"/>
      <c r="J89" s="221"/>
      <c r="K89" s="221"/>
      <c r="L89" s="221"/>
      <c r="M89" s="221"/>
      <c r="N89" s="221"/>
      <c r="O89" s="221"/>
      <c r="P89" s="221"/>
      <c r="Q89" s="221"/>
      <c r="R89" s="221"/>
    </row>
    <row r="90" spans="3:18" ht="16" customHeight="1" x14ac:dyDescent="0.35">
      <c r="C90" s="221"/>
      <c r="D90" s="221"/>
      <c r="E90" s="221"/>
      <c r="F90" s="221"/>
      <c r="G90" s="221"/>
      <c r="H90" s="221"/>
      <c r="I90" s="221"/>
      <c r="J90" s="221"/>
      <c r="K90" s="221"/>
      <c r="L90" s="221"/>
      <c r="M90" s="221"/>
      <c r="N90" s="221"/>
      <c r="O90" s="221"/>
      <c r="P90" s="221"/>
      <c r="Q90" s="221"/>
      <c r="R90" s="221"/>
    </row>
    <row r="91" spans="3:18" ht="16" customHeight="1" x14ac:dyDescent="0.35">
      <c r="C91" s="221"/>
      <c r="D91" s="221"/>
      <c r="E91" s="221"/>
      <c r="F91" s="221"/>
      <c r="G91" s="221"/>
      <c r="H91" s="221"/>
      <c r="I91" s="221"/>
      <c r="J91" s="221"/>
      <c r="K91" s="221"/>
      <c r="L91" s="221"/>
      <c r="M91" s="221"/>
      <c r="N91" s="221"/>
      <c r="O91" s="221"/>
      <c r="P91" s="221"/>
      <c r="Q91" s="221"/>
      <c r="R91" s="221"/>
    </row>
    <row r="92" spans="3:18" ht="16" customHeight="1" x14ac:dyDescent="0.35">
      <c r="C92" s="221"/>
      <c r="D92" s="221"/>
      <c r="E92" s="221"/>
      <c r="F92" s="221"/>
      <c r="G92" s="221"/>
      <c r="H92" s="221"/>
      <c r="I92" s="221"/>
      <c r="J92" s="221"/>
      <c r="K92" s="221"/>
      <c r="L92" s="221"/>
      <c r="M92" s="221"/>
      <c r="N92" s="221"/>
      <c r="O92" s="221"/>
      <c r="P92" s="221"/>
      <c r="Q92" s="221"/>
      <c r="R92" s="221"/>
    </row>
    <row r="93" spans="3:18" ht="16" customHeight="1" x14ac:dyDescent="0.35">
      <c r="C93" s="221"/>
      <c r="D93" s="221"/>
      <c r="E93" s="221"/>
      <c r="F93" s="221"/>
      <c r="G93" s="221"/>
      <c r="H93" s="221"/>
      <c r="I93" s="221"/>
      <c r="J93" s="221"/>
      <c r="K93" s="221"/>
      <c r="L93" s="221"/>
      <c r="M93" s="221"/>
      <c r="N93" s="221"/>
      <c r="O93" s="221"/>
      <c r="P93" s="221"/>
      <c r="Q93" s="221"/>
      <c r="R93" s="221"/>
    </row>
    <row r="94" spans="3:18" ht="16" customHeight="1" x14ac:dyDescent="0.35">
      <c r="C94" s="221"/>
      <c r="D94" s="221"/>
      <c r="E94" s="221"/>
      <c r="F94" s="221"/>
      <c r="G94" s="221"/>
      <c r="H94" s="221"/>
      <c r="I94" s="221"/>
      <c r="J94" s="221"/>
      <c r="K94" s="221"/>
      <c r="L94" s="221"/>
      <c r="M94" s="221"/>
      <c r="N94" s="221"/>
      <c r="O94" s="221"/>
      <c r="P94" s="221"/>
      <c r="Q94" s="221"/>
      <c r="R94" s="221"/>
    </row>
    <row r="95" spans="3:18" ht="16" customHeight="1" x14ac:dyDescent="0.35">
      <c r="C95" s="221"/>
      <c r="D95" s="221"/>
      <c r="E95" s="221"/>
      <c r="F95" s="221"/>
      <c r="G95" s="221"/>
      <c r="H95" s="221"/>
      <c r="I95" s="221"/>
      <c r="J95" s="221"/>
      <c r="K95" s="221"/>
      <c r="L95" s="221"/>
      <c r="M95" s="221"/>
      <c r="N95" s="221"/>
      <c r="O95" s="221"/>
      <c r="P95" s="221"/>
      <c r="Q95" s="221"/>
      <c r="R95" s="221"/>
    </row>
    <row r="96" spans="3:18" ht="16" customHeight="1" x14ac:dyDescent="0.35">
      <c r="C96" s="221"/>
      <c r="D96" s="221"/>
      <c r="E96" s="221"/>
      <c r="F96" s="221"/>
      <c r="G96" s="221"/>
      <c r="H96" s="221"/>
      <c r="I96" s="221"/>
      <c r="J96" s="221"/>
      <c r="K96" s="221"/>
      <c r="L96" s="221"/>
      <c r="M96" s="221"/>
      <c r="N96" s="221"/>
      <c r="O96" s="221"/>
      <c r="P96" s="221"/>
      <c r="Q96" s="221"/>
      <c r="R96" s="221"/>
    </row>
    <row r="97" spans="3:18" ht="16" customHeight="1" x14ac:dyDescent="0.35">
      <c r="C97" s="221"/>
      <c r="D97" s="221"/>
      <c r="E97" s="221"/>
      <c r="F97" s="221"/>
      <c r="G97" s="221"/>
      <c r="H97" s="221"/>
      <c r="I97" s="221"/>
      <c r="J97" s="221"/>
      <c r="K97" s="221"/>
      <c r="L97" s="221"/>
      <c r="M97" s="221"/>
      <c r="N97" s="221"/>
      <c r="O97" s="221"/>
      <c r="P97" s="221"/>
      <c r="Q97" s="221"/>
      <c r="R97" s="221"/>
    </row>
    <row r="98" spans="3:18" ht="16" customHeight="1" x14ac:dyDescent="0.35">
      <c r="C98" s="221"/>
      <c r="D98" s="221"/>
      <c r="E98" s="221"/>
      <c r="F98" s="221"/>
      <c r="G98" s="221"/>
      <c r="H98" s="221"/>
      <c r="I98" s="221"/>
      <c r="J98" s="221"/>
      <c r="K98" s="221"/>
      <c r="L98" s="221"/>
      <c r="M98" s="221"/>
      <c r="N98" s="221"/>
      <c r="O98" s="221"/>
      <c r="P98" s="221"/>
      <c r="Q98" s="221"/>
      <c r="R98" s="221"/>
    </row>
    <row r="99" spans="3:18" ht="16" customHeight="1" x14ac:dyDescent="0.35">
      <c r="C99" s="221"/>
      <c r="D99" s="221"/>
      <c r="E99" s="221"/>
      <c r="F99" s="221"/>
      <c r="G99" s="221"/>
      <c r="H99" s="221"/>
      <c r="I99" s="221"/>
      <c r="J99" s="221"/>
      <c r="K99" s="221"/>
      <c r="L99" s="221"/>
      <c r="M99" s="221"/>
      <c r="N99" s="221"/>
      <c r="O99" s="221"/>
      <c r="P99" s="221"/>
      <c r="Q99" s="221"/>
      <c r="R99" s="221"/>
    </row>
    <row r="100" spans="3:18" ht="16" customHeight="1" x14ac:dyDescent="0.35">
      <c r="C100" s="221"/>
      <c r="D100" s="221"/>
      <c r="E100" s="221"/>
      <c r="F100" s="221"/>
      <c r="G100" s="221"/>
      <c r="H100" s="221"/>
      <c r="I100" s="221"/>
      <c r="J100" s="221"/>
      <c r="K100" s="221"/>
      <c r="L100" s="221"/>
      <c r="M100" s="221"/>
      <c r="N100" s="221"/>
      <c r="O100" s="221"/>
      <c r="P100" s="221"/>
      <c r="Q100" s="221"/>
      <c r="R100" s="221"/>
    </row>
    <row r="101" spans="3:18" ht="16" customHeight="1" x14ac:dyDescent="0.35">
      <c r="C101" s="221"/>
      <c r="D101" s="221"/>
      <c r="E101" s="221"/>
      <c r="F101" s="221"/>
      <c r="G101" s="221"/>
      <c r="H101" s="221"/>
      <c r="I101" s="221"/>
      <c r="J101" s="221"/>
      <c r="K101" s="221"/>
      <c r="L101" s="221"/>
      <c r="M101" s="221"/>
      <c r="N101" s="221"/>
      <c r="O101" s="221"/>
      <c r="P101" s="221"/>
      <c r="Q101" s="221"/>
      <c r="R101" s="221"/>
    </row>
    <row r="102" spans="3:18" x14ac:dyDescent="0.35">
      <c r="C102" s="221"/>
      <c r="D102" s="221"/>
      <c r="E102" s="221"/>
      <c r="F102" s="221"/>
      <c r="G102" s="221"/>
      <c r="H102" s="221"/>
      <c r="I102" s="221"/>
      <c r="J102" s="221"/>
      <c r="K102" s="221"/>
      <c r="L102" s="221"/>
      <c r="M102" s="221"/>
      <c r="N102" s="221"/>
      <c r="O102" s="221"/>
      <c r="P102" s="221"/>
      <c r="Q102" s="221"/>
      <c r="R102" s="221"/>
    </row>
    <row r="104" spans="3:18" x14ac:dyDescent="0.35">
      <c r="C104" s="422"/>
      <c r="D104" s="422"/>
      <c r="E104" s="422"/>
      <c r="F104" s="422"/>
      <c r="G104" s="422"/>
      <c r="H104" s="422"/>
      <c r="I104" s="422"/>
      <c r="J104" s="422"/>
      <c r="K104" s="422"/>
      <c r="L104" s="422"/>
      <c r="M104" s="422"/>
      <c r="N104" s="422"/>
      <c r="O104" s="422"/>
      <c r="P104" s="422"/>
      <c r="Q104" s="422"/>
      <c r="R104" s="422"/>
    </row>
  </sheetData>
  <sheetProtection algorithmName="SHA-512" hashValue="QBTwhqgo33FC4cK0KRRkprahtHdknBeG3uH/3I4UuEXIMd3FWsxkuOZwzSv/dJ/usecRa4AXcA3f5TYKtsoqgw==" saltValue="mogwdCcRnceChzt0P/vdhA==" spinCount="100000" sheet="1" objects="1" scenarios="1" selectLockedCells="1" selectUnlockedCells="1"/>
  <customSheetViews>
    <customSheetView guid="{8D88DD34-EDCF-2545-92E6-3B4294438499}" scale="90" showGridLines="0" topLeftCell="B80">
      <selection activeCell="C42" sqref="C42:R73"/>
      <pageMargins left="0" right="0" top="0" bottom="0" header="0" footer="0"/>
    </customSheetView>
  </customSheetViews>
  <mergeCells count="9">
    <mergeCell ref="C76:D77"/>
    <mergeCell ref="C7:D8"/>
    <mergeCell ref="C9:K10"/>
    <mergeCell ref="C104:R104"/>
    <mergeCell ref="C78:J79"/>
    <mergeCell ref="C81:R102"/>
    <mergeCell ref="C12:R27"/>
    <mergeCell ref="C40:R71"/>
    <mergeCell ref="C75:R75"/>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3178F6-D4BB-2141-9621-E4FB011F3E5C}">
  <sheetPr codeName="Planilha7"/>
  <dimension ref="A1:AE59"/>
  <sheetViews>
    <sheetView showGridLines="0" showRowColHeaders="0" zoomScaleNormal="100" workbookViewId="0">
      <selection activeCell="T22" sqref="T22"/>
    </sheetView>
  </sheetViews>
  <sheetFormatPr defaultColWidth="10.83203125" defaultRowHeight="15.5" x14ac:dyDescent="0.35"/>
  <cols>
    <col min="1" max="2" width="10.83203125" style="8"/>
    <col min="3" max="18" width="10.83203125" style="9"/>
    <col min="19" max="31" width="10.83203125" style="8"/>
    <col min="32" max="16384" width="10.83203125" style="9"/>
  </cols>
  <sheetData>
    <row r="1" spans="3:18" x14ac:dyDescent="0.35">
      <c r="C1" s="8"/>
      <c r="D1" s="8"/>
      <c r="E1" s="8"/>
      <c r="F1" s="8"/>
      <c r="G1" s="8"/>
      <c r="H1" s="8"/>
      <c r="I1" s="8"/>
      <c r="J1" s="8"/>
      <c r="K1" s="8"/>
      <c r="L1" s="8"/>
      <c r="M1" s="8"/>
      <c r="N1" s="8"/>
      <c r="O1" s="8"/>
      <c r="P1" s="8"/>
      <c r="Q1" s="8"/>
      <c r="R1" s="8"/>
    </row>
    <row r="2" spans="3:18" x14ac:dyDescent="0.35">
      <c r="C2" s="8"/>
      <c r="D2" s="8"/>
      <c r="E2" s="8"/>
      <c r="F2" s="8"/>
      <c r="G2" s="8"/>
      <c r="H2" s="8"/>
      <c r="I2" s="8"/>
      <c r="J2" s="8"/>
      <c r="K2" s="8"/>
      <c r="L2" s="8"/>
      <c r="M2" s="8"/>
      <c r="N2" s="8"/>
      <c r="O2" s="8"/>
      <c r="P2" s="8"/>
      <c r="Q2" s="8"/>
      <c r="R2" s="8"/>
    </row>
    <row r="3" spans="3:18" x14ac:dyDescent="0.35">
      <c r="C3" s="8"/>
      <c r="D3" s="8"/>
      <c r="E3" s="8"/>
      <c r="F3" s="8"/>
      <c r="G3" s="8"/>
      <c r="H3" s="8"/>
      <c r="I3" s="8"/>
      <c r="J3" s="8"/>
      <c r="K3" s="8"/>
      <c r="L3" s="8"/>
      <c r="M3" s="8"/>
      <c r="N3" s="8"/>
      <c r="O3" s="8"/>
      <c r="P3" s="8"/>
      <c r="Q3" s="8"/>
      <c r="R3" s="8"/>
    </row>
    <row r="4" spans="3:18" x14ac:dyDescent="0.35">
      <c r="C4" s="8"/>
      <c r="D4" s="8"/>
      <c r="E4" s="8"/>
      <c r="F4" s="8"/>
      <c r="G4" s="8"/>
      <c r="H4" s="8"/>
      <c r="I4" s="8"/>
      <c r="J4" s="8"/>
      <c r="K4" s="8"/>
      <c r="L4" s="8"/>
      <c r="M4" s="8"/>
      <c r="N4" s="8"/>
      <c r="O4" s="8"/>
      <c r="P4" s="8"/>
      <c r="Q4" s="8"/>
      <c r="R4" s="8"/>
    </row>
    <row r="5" spans="3:18" x14ac:dyDescent="0.35">
      <c r="C5" s="8"/>
      <c r="D5" s="8"/>
      <c r="E5" s="8"/>
      <c r="F5" s="8"/>
      <c r="G5" s="8"/>
      <c r="H5" s="8"/>
      <c r="I5" s="8"/>
      <c r="J5" s="8"/>
      <c r="K5" s="8"/>
      <c r="L5" s="8"/>
      <c r="M5" s="8"/>
      <c r="N5" s="8"/>
      <c r="O5" s="8"/>
      <c r="P5" s="8"/>
      <c r="Q5" s="8"/>
      <c r="R5" s="8"/>
    </row>
    <row r="6" spans="3:18" x14ac:dyDescent="0.35">
      <c r="C6" s="8"/>
      <c r="D6" s="8"/>
      <c r="E6" s="8"/>
      <c r="F6" s="8"/>
      <c r="G6" s="8"/>
      <c r="H6" s="8"/>
      <c r="I6" s="8"/>
      <c r="J6" s="8"/>
      <c r="K6" s="8"/>
      <c r="L6" s="8"/>
      <c r="M6" s="8"/>
      <c r="N6" s="8"/>
      <c r="O6" s="8"/>
      <c r="P6" s="8"/>
      <c r="Q6" s="8"/>
      <c r="R6" s="8"/>
    </row>
    <row r="7" spans="3:18" x14ac:dyDescent="0.35">
      <c r="C7" s="223" t="s">
        <v>279</v>
      </c>
      <c r="D7" s="223"/>
      <c r="E7" s="7" t="s">
        <v>0</v>
      </c>
      <c r="F7" s="7"/>
      <c r="G7" s="7"/>
      <c r="H7" s="7"/>
      <c r="I7" s="7"/>
      <c r="J7" s="7"/>
      <c r="K7" s="7"/>
      <c r="L7" s="7"/>
      <c r="M7" s="7"/>
      <c r="N7" s="7"/>
      <c r="O7" s="7"/>
      <c r="P7" s="7"/>
      <c r="Q7" s="7"/>
      <c r="R7" s="7"/>
    </row>
    <row r="8" spans="3:18" x14ac:dyDescent="0.35">
      <c r="C8" s="223"/>
      <c r="D8" s="223"/>
      <c r="E8" s="7"/>
      <c r="F8" s="7"/>
      <c r="G8" s="7"/>
      <c r="H8" s="7"/>
      <c r="I8" s="7"/>
      <c r="J8" s="7"/>
      <c r="K8" s="7"/>
      <c r="L8" s="7"/>
      <c r="M8" s="7"/>
      <c r="N8" s="7"/>
      <c r="O8" s="7"/>
      <c r="P8" s="7"/>
      <c r="Q8" s="7"/>
      <c r="R8" s="7"/>
    </row>
    <row r="9" spans="3:18" ht="16" customHeight="1" x14ac:dyDescent="0.35">
      <c r="C9" s="224" t="s">
        <v>280</v>
      </c>
      <c r="D9" s="224"/>
      <c r="E9" s="224"/>
      <c r="F9" s="224"/>
      <c r="G9" s="224"/>
      <c r="H9" s="224"/>
      <c r="I9" s="224"/>
      <c r="J9" s="224"/>
      <c r="K9" s="224"/>
      <c r="L9" s="224"/>
      <c r="M9" s="224"/>
      <c r="N9" s="224"/>
      <c r="O9" s="224"/>
      <c r="P9" s="224"/>
      <c r="Q9" s="7"/>
      <c r="R9" s="7"/>
    </row>
    <row r="10" spans="3:18" ht="16" customHeight="1" x14ac:dyDescent="0.35">
      <c r="C10" s="224"/>
      <c r="D10" s="224"/>
      <c r="E10" s="224"/>
      <c r="F10" s="224"/>
      <c r="G10" s="224"/>
      <c r="H10" s="224"/>
      <c r="I10" s="224"/>
      <c r="J10" s="224"/>
      <c r="K10" s="224"/>
      <c r="L10" s="224"/>
      <c r="M10" s="224"/>
      <c r="N10" s="224"/>
      <c r="O10" s="224"/>
      <c r="P10" s="224"/>
      <c r="Q10" s="7"/>
      <c r="R10" s="7"/>
    </row>
    <row r="11" spans="3:18" ht="16.5" x14ac:dyDescent="0.35">
      <c r="C11" s="12"/>
      <c r="D11" s="13"/>
      <c r="E11" s="13"/>
      <c r="F11" s="13"/>
      <c r="G11" s="14"/>
      <c r="H11" s="14"/>
      <c r="I11" s="14"/>
      <c r="J11" s="14"/>
      <c r="K11" s="14"/>
      <c r="L11" s="14"/>
      <c r="M11" s="14"/>
      <c r="N11" s="14"/>
      <c r="O11" s="14"/>
      <c r="P11" s="14"/>
      <c r="Q11" s="14"/>
      <c r="R11" s="15"/>
    </row>
    <row r="12" spans="3:18" ht="16" customHeight="1" x14ac:dyDescent="0.35">
      <c r="C12" s="425" t="s">
        <v>663</v>
      </c>
      <c r="D12" s="221"/>
      <c r="E12" s="221"/>
      <c r="F12" s="221"/>
      <c r="G12" s="221"/>
      <c r="H12" s="221"/>
      <c r="I12" s="221"/>
      <c r="J12" s="221"/>
      <c r="K12" s="221"/>
      <c r="L12" s="221"/>
      <c r="M12" s="221"/>
      <c r="N12" s="221"/>
      <c r="O12" s="221"/>
      <c r="P12" s="221"/>
      <c r="Q12" s="221"/>
      <c r="R12" s="221"/>
    </row>
    <row r="13" spans="3:18" ht="16" customHeight="1" x14ac:dyDescent="0.35">
      <c r="C13" s="221"/>
      <c r="D13" s="221"/>
      <c r="E13" s="221"/>
      <c r="F13" s="221"/>
      <c r="G13" s="221"/>
      <c r="H13" s="221"/>
      <c r="I13" s="221"/>
      <c r="J13" s="221"/>
      <c r="K13" s="221"/>
      <c r="L13" s="221"/>
      <c r="M13" s="221"/>
      <c r="N13" s="221"/>
      <c r="O13" s="221"/>
      <c r="P13" s="221"/>
      <c r="Q13" s="221"/>
      <c r="R13" s="221"/>
    </row>
    <row r="14" spans="3:18" ht="17.149999999999999" customHeight="1" x14ac:dyDescent="0.35">
      <c r="C14" s="221"/>
      <c r="D14" s="221"/>
      <c r="E14" s="221"/>
      <c r="F14" s="221"/>
      <c r="G14" s="221"/>
      <c r="H14" s="221"/>
      <c r="I14" s="221"/>
      <c r="J14" s="221"/>
      <c r="K14" s="221"/>
      <c r="L14" s="221"/>
      <c r="M14" s="221"/>
      <c r="N14" s="221"/>
      <c r="O14" s="221"/>
      <c r="P14" s="221"/>
      <c r="Q14" s="221"/>
      <c r="R14" s="221"/>
    </row>
    <row r="15" spans="3:18" ht="17.149999999999999" customHeight="1" x14ac:dyDescent="0.35">
      <c r="C15" s="221"/>
      <c r="D15" s="221"/>
      <c r="E15" s="221"/>
      <c r="F15" s="221"/>
      <c r="G15" s="221"/>
      <c r="H15" s="221"/>
      <c r="I15" s="221"/>
      <c r="J15" s="221"/>
      <c r="K15" s="221"/>
      <c r="L15" s="221"/>
      <c r="M15" s="221"/>
      <c r="N15" s="221"/>
      <c r="O15" s="221"/>
      <c r="P15" s="221"/>
      <c r="Q15" s="221"/>
      <c r="R15" s="221"/>
    </row>
    <row r="16" spans="3:18" ht="16" customHeight="1" x14ac:dyDescent="0.35">
      <c r="C16" s="221"/>
      <c r="D16" s="221"/>
      <c r="E16" s="221"/>
      <c r="F16" s="221"/>
      <c r="G16" s="221"/>
      <c r="H16" s="221"/>
      <c r="I16" s="221"/>
      <c r="J16" s="221"/>
      <c r="K16" s="221"/>
      <c r="L16" s="221"/>
      <c r="M16" s="221"/>
      <c r="N16" s="221"/>
      <c r="O16" s="221"/>
      <c r="P16" s="221"/>
      <c r="Q16" s="221"/>
      <c r="R16" s="221"/>
    </row>
    <row r="17" spans="3:18" ht="16" customHeight="1" x14ac:dyDescent="0.35">
      <c r="C17" s="221"/>
      <c r="D17" s="221"/>
      <c r="E17" s="221"/>
      <c r="F17" s="221"/>
      <c r="G17" s="221"/>
      <c r="H17" s="221"/>
      <c r="I17" s="221"/>
      <c r="J17" s="221"/>
      <c r="K17" s="221"/>
      <c r="L17" s="221"/>
      <c r="M17" s="221"/>
      <c r="N17" s="221"/>
      <c r="O17" s="221"/>
      <c r="P17" s="221"/>
      <c r="Q17" s="221"/>
      <c r="R17" s="221"/>
    </row>
    <row r="18" spans="3:18" ht="16" customHeight="1" x14ac:dyDescent="0.35">
      <c r="C18" s="221"/>
      <c r="D18" s="221"/>
      <c r="E18" s="221"/>
      <c r="F18" s="221"/>
      <c r="G18" s="221"/>
      <c r="H18" s="221"/>
      <c r="I18" s="221"/>
      <c r="J18" s="221"/>
      <c r="K18" s="221"/>
      <c r="L18" s="221"/>
      <c r="M18" s="221"/>
      <c r="N18" s="221"/>
      <c r="O18" s="221"/>
      <c r="P18" s="221"/>
      <c r="Q18" s="221"/>
      <c r="R18" s="221"/>
    </row>
    <row r="19" spans="3:18" ht="16" customHeight="1" x14ac:dyDescent="0.35">
      <c r="C19" s="221"/>
      <c r="D19" s="221"/>
      <c r="E19" s="221"/>
      <c r="F19" s="221"/>
      <c r="G19" s="221"/>
      <c r="H19" s="221"/>
      <c r="I19" s="221"/>
      <c r="J19" s="221"/>
      <c r="K19" s="221"/>
      <c r="L19" s="221"/>
      <c r="M19" s="221"/>
      <c r="N19" s="221"/>
      <c r="O19" s="221"/>
      <c r="P19" s="221"/>
      <c r="Q19" s="221"/>
      <c r="R19" s="221"/>
    </row>
    <row r="20" spans="3:18" ht="16" customHeight="1" x14ac:dyDescent="0.35">
      <c r="C20" s="221"/>
      <c r="D20" s="221"/>
      <c r="E20" s="221"/>
      <c r="F20" s="221"/>
      <c r="G20" s="221"/>
      <c r="H20" s="221"/>
      <c r="I20" s="221"/>
      <c r="J20" s="221"/>
      <c r="K20" s="221"/>
      <c r="L20" s="221"/>
      <c r="M20" s="221"/>
      <c r="N20" s="221"/>
      <c r="O20" s="221"/>
      <c r="P20" s="221"/>
      <c r="Q20" s="221"/>
      <c r="R20" s="221"/>
    </row>
    <row r="21" spans="3:18" ht="16" customHeight="1" x14ac:dyDescent="0.35">
      <c r="C21" s="221"/>
      <c r="D21" s="221"/>
      <c r="E21" s="221"/>
      <c r="F21" s="221"/>
      <c r="G21" s="221"/>
      <c r="H21" s="221"/>
      <c r="I21" s="221"/>
      <c r="J21" s="221"/>
      <c r="K21" s="221"/>
      <c r="L21" s="221"/>
      <c r="M21" s="221"/>
      <c r="N21" s="221"/>
      <c r="O21" s="221"/>
      <c r="P21" s="221"/>
      <c r="Q21" s="221"/>
      <c r="R21" s="221"/>
    </row>
    <row r="22" spans="3:18" ht="16" customHeight="1" x14ac:dyDescent="0.35">
      <c r="C22" s="221"/>
      <c r="D22" s="221"/>
      <c r="E22" s="221"/>
      <c r="F22" s="221"/>
      <c r="G22" s="221"/>
      <c r="H22" s="221"/>
      <c r="I22" s="221"/>
      <c r="J22" s="221"/>
      <c r="K22" s="221"/>
      <c r="L22" s="221"/>
      <c r="M22" s="221"/>
      <c r="N22" s="221"/>
      <c r="O22" s="221"/>
      <c r="P22" s="221"/>
      <c r="Q22" s="221"/>
      <c r="R22" s="221"/>
    </row>
    <row r="23" spans="3:18" ht="16" customHeight="1" x14ac:dyDescent="0.35">
      <c r="C23" s="221"/>
      <c r="D23" s="221"/>
      <c r="E23" s="221"/>
      <c r="F23" s="221"/>
      <c r="G23" s="221"/>
      <c r="H23" s="221"/>
      <c r="I23" s="221"/>
      <c r="J23" s="221"/>
      <c r="K23" s="221"/>
      <c r="L23" s="221"/>
      <c r="M23" s="221"/>
      <c r="N23" s="221"/>
      <c r="O23" s="221"/>
      <c r="P23" s="221"/>
      <c r="Q23" s="221"/>
      <c r="R23" s="221"/>
    </row>
    <row r="24" spans="3:18" ht="16" customHeight="1" x14ac:dyDescent="0.35">
      <c r="C24" s="221"/>
      <c r="D24" s="221"/>
      <c r="E24" s="221"/>
      <c r="F24" s="221"/>
      <c r="G24" s="221"/>
      <c r="H24" s="221"/>
      <c r="I24" s="221"/>
      <c r="J24" s="221"/>
      <c r="K24" s="221"/>
      <c r="L24" s="221"/>
      <c r="M24" s="221"/>
      <c r="N24" s="221"/>
      <c r="O24" s="221"/>
      <c r="P24" s="221"/>
      <c r="Q24" s="221"/>
      <c r="R24" s="221"/>
    </row>
    <row r="25" spans="3:18" ht="16" customHeight="1" x14ac:dyDescent="0.35">
      <c r="C25" s="221"/>
      <c r="D25" s="221"/>
      <c r="E25" s="221"/>
      <c r="F25" s="221"/>
      <c r="G25" s="221"/>
      <c r="H25" s="221"/>
      <c r="I25" s="221"/>
      <c r="J25" s="221"/>
      <c r="K25" s="221"/>
      <c r="L25" s="221"/>
      <c r="M25" s="221"/>
      <c r="N25" s="221"/>
      <c r="O25" s="221"/>
      <c r="P25" s="221"/>
      <c r="Q25" s="221"/>
      <c r="R25" s="221"/>
    </row>
    <row r="26" spans="3:18" ht="16" customHeight="1" x14ac:dyDescent="0.35">
      <c r="C26" s="221"/>
      <c r="D26" s="221"/>
      <c r="E26" s="221"/>
      <c r="F26" s="221"/>
      <c r="G26" s="221"/>
      <c r="H26" s="221"/>
      <c r="I26" s="221"/>
      <c r="J26" s="221"/>
      <c r="K26" s="221"/>
      <c r="L26" s="221"/>
      <c r="M26" s="221"/>
      <c r="N26" s="221"/>
      <c r="O26" s="221"/>
      <c r="P26" s="221"/>
      <c r="Q26" s="221"/>
      <c r="R26" s="221"/>
    </row>
    <row r="27" spans="3:18" ht="16" customHeight="1" x14ac:dyDescent="0.35">
      <c r="C27" s="221"/>
      <c r="D27" s="221"/>
      <c r="E27" s="221"/>
      <c r="F27" s="221"/>
      <c r="G27" s="221"/>
      <c r="H27" s="221"/>
      <c r="I27" s="221"/>
      <c r="J27" s="221"/>
      <c r="K27" s="221"/>
      <c r="L27" s="221"/>
      <c r="M27" s="221"/>
      <c r="N27" s="221"/>
      <c r="O27" s="221"/>
      <c r="P27" s="221"/>
      <c r="Q27" s="221"/>
      <c r="R27" s="221"/>
    </row>
    <row r="28" spans="3:18" ht="16" customHeight="1" x14ac:dyDescent="0.35">
      <c r="C28" s="221"/>
      <c r="D28" s="221"/>
      <c r="E28" s="221"/>
      <c r="F28" s="221"/>
      <c r="G28" s="221"/>
      <c r="H28" s="221"/>
      <c r="I28" s="221"/>
      <c r="J28" s="221"/>
      <c r="K28" s="221"/>
      <c r="L28" s="221"/>
      <c r="M28" s="221"/>
      <c r="N28" s="221"/>
      <c r="O28" s="221"/>
      <c r="P28" s="221"/>
      <c r="Q28" s="221"/>
      <c r="R28" s="221"/>
    </row>
    <row r="29" spans="3:18" ht="16" customHeight="1" x14ac:dyDescent="0.35">
      <c r="C29" s="221"/>
      <c r="D29" s="221"/>
      <c r="E29" s="221"/>
      <c r="F29" s="221"/>
      <c r="G29" s="221"/>
      <c r="H29" s="221"/>
      <c r="I29" s="221"/>
      <c r="J29" s="221"/>
      <c r="K29" s="221"/>
      <c r="L29" s="221"/>
      <c r="M29" s="221"/>
      <c r="N29" s="221"/>
      <c r="O29" s="221"/>
      <c r="P29" s="221"/>
      <c r="Q29" s="221"/>
      <c r="R29" s="221"/>
    </row>
    <row r="30" spans="3:18" ht="16" customHeight="1" x14ac:dyDescent="0.35">
      <c r="C30" s="221"/>
      <c r="D30" s="221"/>
      <c r="E30" s="221"/>
      <c r="F30" s="221"/>
      <c r="G30" s="221"/>
      <c r="H30" s="221"/>
      <c r="I30" s="221"/>
      <c r="J30" s="221"/>
      <c r="K30" s="221"/>
      <c r="L30" s="221"/>
      <c r="M30" s="221"/>
      <c r="N30" s="221"/>
      <c r="O30" s="221"/>
      <c r="P30" s="221"/>
      <c r="Q30" s="221"/>
      <c r="R30" s="221"/>
    </row>
    <row r="31" spans="3:18" ht="16" customHeight="1" x14ac:dyDescent="0.35">
      <c r="C31" s="221"/>
      <c r="D31" s="221"/>
      <c r="E31" s="221"/>
      <c r="F31" s="221"/>
      <c r="G31" s="221"/>
      <c r="H31" s="221"/>
      <c r="I31" s="221"/>
      <c r="J31" s="221"/>
      <c r="K31" s="221"/>
      <c r="L31" s="221"/>
      <c r="M31" s="221"/>
      <c r="N31" s="221"/>
      <c r="O31" s="221"/>
      <c r="P31" s="221"/>
      <c r="Q31" s="221"/>
      <c r="R31" s="221"/>
    </row>
    <row r="32" spans="3:18" ht="16" customHeight="1" x14ac:dyDescent="0.35">
      <c r="C32" s="221"/>
      <c r="D32" s="221"/>
      <c r="E32" s="221"/>
      <c r="F32" s="221"/>
      <c r="G32" s="221"/>
      <c r="H32" s="221"/>
      <c r="I32" s="221"/>
      <c r="J32" s="221"/>
      <c r="K32" s="221"/>
      <c r="L32" s="221"/>
      <c r="M32" s="221"/>
      <c r="N32" s="221"/>
      <c r="O32" s="221"/>
      <c r="P32" s="221"/>
      <c r="Q32" s="221"/>
      <c r="R32" s="221"/>
    </row>
    <row r="33" spans="3:18" ht="16" customHeight="1" x14ac:dyDescent="0.35">
      <c r="C33" s="221"/>
      <c r="D33" s="221"/>
      <c r="E33" s="221"/>
      <c r="F33" s="221"/>
      <c r="G33" s="221"/>
      <c r="H33" s="221"/>
      <c r="I33" s="221"/>
      <c r="J33" s="221"/>
      <c r="K33" s="221"/>
      <c r="L33" s="221"/>
      <c r="M33" s="221"/>
      <c r="N33" s="221"/>
      <c r="O33" s="221"/>
      <c r="P33" s="221"/>
      <c r="Q33" s="221"/>
      <c r="R33" s="221"/>
    </row>
    <row r="34" spans="3:18" ht="16" customHeight="1" x14ac:dyDescent="0.35">
      <c r="C34" s="221"/>
      <c r="D34" s="221"/>
      <c r="E34" s="221"/>
      <c r="F34" s="221"/>
      <c r="G34" s="221"/>
      <c r="H34" s="221"/>
      <c r="I34" s="221"/>
      <c r="J34" s="221"/>
      <c r="K34" s="221"/>
      <c r="L34" s="221"/>
      <c r="M34" s="221"/>
      <c r="N34" s="221"/>
      <c r="O34" s="221"/>
      <c r="P34" s="221"/>
      <c r="Q34" s="221"/>
      <c r="R34" s="221"/>
    </row>
    <row r="35" spans="3:18" ht="16" customHeight="1" x14ac:dyDescent="0.35">
      <c r="C35" s="221"/>
      <c r="D35" s="221"/>
      <c r="E35" s="221"/>
      <c r="F35" s="221"/>
      <c r="G35" s="221"/>
      <c r="H35" s="221"/>
      <c r="I35" s="221"/>
      <c r="J35" s="221"/>
      <c r="K35" s="221"/>
      <c r="L35" s="221"/>
      <c r="M35" s="221"/>
      <c r="N35" s="221"/>
      <c r="O35" s="221"/>
      <c r="P35" s="221"/>
      <c r="Q35" s="221"/>
      <c r="R35" s="221"/>
    </row>
    <row r="36" spans="3:18" ht="16" customHeight="1" x14ac:dyDescent="0.35">
      <c r="C36" s="221"/>
      <c r="D36" s="221"/>
      <c r="E36" s="221"/>
      <c r="F36" s="221"/>
      <c r="G36" s="221"/>
      <c r="H36" s="221"/>
      <c r="I36" s="221"/>
      <c r="J36" s="221"/>
      <c r="K36" s="221"/>
      <c r="L36" s="221"/>
      <c r="M36" s="221"/>
      <c r="N36" s="221"/>
      <c r="O36" s="221"/>
      <c r="P36" s="221"/>
      <c r="Q36" s="221"/>
      <c r="R36" s="221"/>
    </row>
    <row r="37" spans="3:18" ht="16" customHeight="1" x14ac:dyDescent="0.35">
      <c r="C37" s="221"/>
      <c r="D37" s="221"/>
      <c r="E37" s="221"/>
      <c r="F37" s="221"/>
      <c r="G37" s="221"/>
      <c r="H37" s="221"/>
      <c r="I37" s="221"/>
      <c r="J37" s="221"/>
      <c r="K37" s="221"/>
      <c r="L37" s="221"/>
      <c r="M37" s="221"/>
      <c r="N37" s="221"/>
      <c r="O37" s="221"/>
      <c r="P37" s="221"/>
      <c r="Q37" s="221"/>
      <c r="R37" s="221"/>
    </row>
    <row r="38" spans="3:18" ht="16" customHeight="1" x14ac:dyDescent="0.35">
      <c r="C38" s="221"/>
      <c r="D38" s="221"/>
      <c r="E38" s="221"/>
      <c r="F38" s="221"/>
      <c r="G38" s="221"/>
      <c r="H38" s="221"/>
      <c r="I38" s="221"/>
      <c r="J38" s="221"/>
      <c r="K38" s="221"/>
      <c r="L38" s="221"/>
      <c r="M38" s="221"/>
      <c r="N38" s="221"/>
      <c r="O38" s="221"/>
      <c r="P38" s="221"/>
      <c r="Q38" s="221"/>
      <c r="R38" s="221"/>
    </row>
    <row r="39" spans="3:18" ht="16" customHeight="1" x14ac:dyDescent="0.35">
      <c r="C39" s="221"/>
      <c r="D39" s="221"/>
      <c r="E39" s="221"/>
      <c r="F39" s="221"/>
      <c r="G39" s="221"/>
      <c r="H39" s="221"/>
      <c r="I39" s="221"/>
      <c r="J39" s="221"/>
      <c r="K39" s="221"/>
      <c r="L39" s="221"/>
      <c r="M39" s="221"/>
      <c r="N39" s="221"/>
      <c r="O39" s="221"/>
      <c r="P39" s="221"/>
      <c r="Q39" s="221"/>
      <c r="R39" s="221"/>
    </row>
    <row r="40" spans="3:18" x14ac:dyDescent="0.35">
      <c r="C40" s="221"/>
      <c r="D40" s="221"/>
      <c r="E40" s="221"/>
      <c r="F40" s="221"/>
      <c r="G40" s="221"/>
      <c r="H40" s="221"/>
      <c r="I40" s="221"/>
      <c r="J40" s="221"/>
      <c r="K40" s="221"/>
      <c r="L40" s="221"/>
      <c r="M40" s="221"/>
      <c r="N40" s="221"/>
      <c r="O40" s="221"/>
      <c r="P40" s="221"/>
      <c r="Q40" s="221"/>
      <c r="R40" s="221"/>
    </row>
    <row r="41" spans="3:18" x14ac:dyDescent="0.35">
      <c r="C41" s="221"/>
      <c r="D41" s="221"/>
      <c r="E41" s="221"/>
      <c r="F41" s="221"/>
      <c r="G41" s="221"/>
      <c r="H41" s="221"/>
      <c r="I41" s="221"/>
      <c r="J41" s="221"/>
      <c r="K41" s="221"/>
      <c r="L41" s="221"/>
      <c r="M41" s="221"/>
      <c r="N41" s="221"/>
      <c r="O41" s="221"/>
      <c r="P41" s="221"/>
      <c r="Q41" s="221"/>
      <c r="R41" s="221"/>
    </row>
    <row r="42" spans="3:18" x14ac:dyDescent="0.35">
      <c r="C42" s="221"/>
      <c r="D42" s="221"/>
      <c r="E42" s="221"/>
      <c r="F42" s="221"/>
      <c r="G42" s="221"/>
      <c r="H42" s="221"/>
      <c r="I42" s="221"/>
      <c r="J42" s="221"/>
      <c r="K42" s="221"/>
      <c r="L42" s="221"/>
      <c r="M42" s="221"/>
      <c r="N42" s="221"/>
      <c r="O42" s="221"/>
      <c r="P42" s="221"/>
      <c r="Q42" s="221"/>
      <c r="R42" s="221"/>
    </row>
    <row r="43" spans="3:18" x14ac:dyDescent="0.35">
      <c r="C43" s="221"/>
      <c r="D43" s="221"/>
      <c r="E43" s="221"/>
      <c r="F43" s="221"/>
      <c r="G43" s="221"/>
      <c r="H43" s="221"/>
      <c r="I43" s="221"/>
      <c r="J43" s="221"/>
      <c r="K43" s="221"/>
      <c r="L43" s="221"/>
      <c r="M43" s="221"/>
      <c r="N43" s="221"/>
      <c r="O43" s="221"/>
      <c r="P43" s="221"/>
      <c r="Q43" s="221"/>
      <c r="R43" s="221"/>
    </row>
    <row r="44" spans="3:18" x14ac:dyDescent="0.35">
      <c r="C44" s="221"/>
      <c r="D44" s="221"/>
      <c r="E44" s="221"/>
      <c r="F44" s="221"/>
      <c r="G44" s="221"/>
      <c r="H44" s="221"/>
      <c r="I44" s="221"/>
      <c r="J44" s="221"/>
      <c r="K44" s="221"/>
      <c r="L44" s="221"/>
      <c r="M44" s="221"/>
      <c r="N44" s="221"/>
      <c r="O44" s="221"/>
      <c r="P44" s="221"/>
      <c r="Q44" s="221"/>
      <c r="R44" s="221"/>
    </row>
    <row r="45" spans="3:18" x14ac:dyDescent="0.35">
      <c r="C45" s="221"/>
      <c r="D45" s="221"/>
      <c r="E45" s="221"/>
      <c r="F45" s="221"/>
      <c r="G45" s="221"/>
      <c r="H45" s="221"/>
      <c r="I45" s="221"/>
      <c r="J45" s="221"/>
      <c r="K45" s="221"/>
      <c r="L45" s="221"/>
      <c r="M45" s="221"/>
      <c r="N45" s="221"/>
      <c r="O45" s="221"/>
      <c r="P45" s="221"/>
      <c r="Q45" s="221"/>
      <c r="R45" s="221"/>
    </row>
    <row r="48" spans="3:18" ht="16" customHeight="1" x14ac:dyDescent="0.35">
      <c r="D48" s="177"/>
      <c r="E48" s="176"/>
      <c r="F48" s="424"/>
      <c r="G48" s="424" t="s">
        <v>281</v>
      </c>
      <c r="H48" s="424"/>
      <c r="I48" s="424"/>
      <c r="J48" s="424"/>
      <c r="K48" s="424"/>
      <c r="L48" s="424"/>
      <c r="M48" s="424"/>
      <c r="N48" s="424"/>
      <c r="O48" s="424"/>
      <c r="P48" s="365"/>
    </row>
    <row r="49" spans="4:16" x14ac:dyDescent="0.35">
      <c r="D49" s="177"/>
      <c r="E49" s="176"/>
      <c r="F49" s="424"/>
      <c r="G49" s="424"/>
      <c r="H49" s="424"/>
      <c r="I49" s="424"/>
      <c r="J49" s="424"/>
      <c r="K49" s="424"/>
      <c r="L49" s="424"/>
      <c r="M49" s="424"/>
      <c r="N49" s="424"/>
      <c r="O49" s="424"/>
      <c r="P49" s="365"/>
    </row>
    <row r="50" spans="4:16" x14ac:dyDescent="0.35">
      <c r="D50" s="177"/>
      <c r="E50" s="176"/>
      <c r="F50" s="424"/>
      <c r="G50" s="424"/>
      <c r="H50" s="424"/>
      <c r="I50" s="424"/>
      <c r="J50" s="424"/>
      <c r="K50" s="424"/>
      <c r="L50" s="424"/>
      <c r="M50" s="424"/>
      <c r="N50" s="424"/>
      <c r="O50" s="424"/>
      <c r="P50" s="365"/>
    </row>
    <row r="51" spans="4:16" x14ac:dyDescent="0.35">
      <c r="D51" s="177"/>
      <c r="E51" s="176"/>
      <c r="F51" s="424"/>
      <c r="G51" s="424"/>
      <c r="H51" s="424"/>
      <c r="I51" s="424"/>
      <c r="J51" s="424"/>
      <c r="K51" s="424"/>
      <c r="L51" s="424"/>
      <c r="M51" s="424"/>
      <c r="N51" s="424"/>
      <c r="O51" s="424"/>
      <c r="P51" s="365"/>
    </row>
    <row r="52" spans="4:16" x14ac:dyDescent="0.35">
      <c r="D52" s="177"/>
      <c r="E52" s="176"/>
      <c r="F52" s="424"/>
      <c r="G52" s="424"/>
      <c r="H52" s="424"/>
      <c r="I52" s="424"/>
      <c r="J52" s="424"/>
      <c r="K52" s="424"/>
      <c r="L52" s="424"/>
      <c r="M52" s="424"/>
      <c r="N52" s="424"/>
      <c r="O52" s="424"/>
      <c r="P52" s="365"/>
    </row>
    <row r="53" spans="4:16" x14ac:dyDescent="0.35">
      <c r="D53" s="177"/>
      <c r="E53" s="176"/>
      <c r="F53" s="424"/>
      <c r="G53" s="424"/>
      <c r="H53" s="424"/>
      <c r="I53" s="424"/>
      <c r="J53" s="424"/>
      <c r="K53" s="424"/>
      <c r="L53" s="424"/>
      <c r="M53" s="424"/>
      <c r="N53" s="424"/>
      <c r="O53" s="424"/>
      <c r="P53" s="365"/>
    </row>
    <row r="54" spans="4:16" x14ac:dyDescent="0.35">
      <c r="D54" s="177"/>
      <c r="E54" s="176"/>
      <c r="F54" s="424"/>
      <c r="G54" s="424"/>
      <c r="H54" s="424"/>
      <c r="I54" s="424"/>
      <c r="J54" s="424"/>
      <c r="K54" s="424"/>
      <c r="L54" s="424"/>
      <c r="M54" s="424"/>
      <c r="N54" s="424"/>
      <c r="O54" s="424"/>
      <c r="P54" s="365"/>
    </row>
    <row r="55" spans="4:16" x14ac:dyDescent="0.35">
      <c r="D55" s="177"/>
      <c r="E55" s="176"/>
      <c r="F55" s="424"/>
      <c r="G55" s="424"/>
      <c r="H55" s="424"/>
      <c r="I55" s="424"/>
      <c r="J55" s="424"/>
      <c r="K55" s="424"/>
      <c r="L55" s="424"/>
      <c r="M55" s="424"/>
      <c r="N55" s="424"/>
      <c r="O55" s="424"/>
      <c r="P55" s="365"/>
    </row>
    <row r="56" spans="4:16" x14ac:dyDescent="0.35">
      <c r="D56" s="177"/>
      <c r="E56" s="176"/>
      <c r="F56" s="424"/>
      <c r="G56" s="424"/>
      <c r="H56" s="424"/>
      <c r="I56" s="424"/>
      <c r="J56" s="424"/>
      <c r="K56" s="424"/>
      <c r="L56" s="424"/>
      <c r="M56" s="424"/>
      <c r="N56" s="424"/>
      <c r="O56" s="424"/>
      <c r="P56" s="365"/>
    </row>
    <row r="57" spans="4:16" x14ac:dyDescent="0.35">
      <c r="D57" s="177"/>
      <c r="E57" s="176"/>
      <c r="F57" s="424"/>
      <c r="G57" s="424"/>
      <c r="H57" s="424"/>
      <c r="I57" s="424"/>
      <c r="J57" s="424"/>
      <c r="K57" s="424"/>
      <c r="L57" s="424"/>
      <c r="M57" s="424"/>
      <c r="N57" s="424"/>
      <c r="O57" s="424"/>
      <c r="P57" s="365"/>
    </row>
    <row r="58" spans="4:16" x14ac:dyDescent="0.35">
      <c r="D58" s="177"/>
      <c r="E58" s="176"/>
      <c r="F58" s="424"/>
      <c r="G58" s="424"/>
      <c r="H58" s="424"/>
      <c r="I58" s="424"/>
      <c r="J58" s="424"/>
      <c r="K58" s="424"/>
      <c r="L58" s="424"/>
      <c r="M58" s="424"/>
      <c r="N58" s="424"/>
      <c r="O58" s="424"/>
      <c r="P58" s="365"/>
    </row>
    <row r="59" spans="4:16" x14ac:dyDescent="0.35">
      <c r="D59" s="177"/>
      <c r="E59" s="176"/>
      <c r="F59" s="424"/>
      <c r="G59" s="424"/>
      <c r="H59" s="424"/>
      <c r="I59" s="424"/>
      <c r="J59" s="424"/>
      <c r="K59" s="424"/>
      <c r="L59" s="424"/>
      <c r="M59" s="424"/>
      <c r="N59" s="424"/>
      <c r="O59" s="424"/>
      <c r="P59" s="365"/>
    </row>
  </sheetData>
  <sheetProtection algorithmName="SHA-512" hashValue="WUC+N9uJ6+cQ+iw/CkA37cLt3zkNvt6fu6Qf6Atwl3pv5Q6NjKDU/lWFQrCkxyv2NDvl0aS/9fST2WNWpHhspw==" saltValue="oeP7lMsUEMJbK3v4UDaDNQ==" spinCount="100000" sheet="1" objects="1" scenarios="1" selectLockedCells="1" selectUnlockedCells="1"/>
  <customSheetViews>
    <customSheetView guid="{8D88DD34-EDCF-2545-92E6-3B4294438499}" scale="70" showGridLines="0">
      <selection activeCell="T56" sqref="T56"/>
      <pageMargins left="0" right="0" top="0" bottom="0" header="0" footer="0"/>
    </customSheetView>
  </customSheetViews>
  <mergeCells count="6">
    <mergeCell ref="G48:O59"/>
    <mergeCell ref="F48:F59"/>
    <mergeCell ref="P48:P59"/>
    <mergeCell ref="C9:P10"/>
    <mergeCell ref="C7:D8"/>
    <mergeCell ref="C12:R45"/>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0EE8A0-56F1-AC49-979A-3BA274E7B445}">
  <sheetPr codeName="Planilha8"/>
  <dimension ref="A1:AG47"/>
  <sheetViews>
    <sheetView showGridLines="0" showRowColHeaders="0" zoomScaleNormal="100" zoomScaleSheetLayoutView="100" workbookViewId="0">
      <selection activeCell="U34" sqref="U34"/>
    </sheetView>
  </sheetViews>
  <sheetFormatPr defaultColWidth="10.83203125" defaultRowHeight="15.5" x14ac:dyDescent="0.35"/>
  <cols>
    <col min="1" max="2" width="10.83203125" style="8"/>
    <col min="3" max="18" width="10.83203125" style="9"/>
    <col min="19" max="33" width="10.83203125" style="8"/>
    <col min="34" max="16384" width="10.83203125" style="9"/>
  </cols>
  <sheetData>
    <row r="1" spans="3:18" x14ac:dyDescent="0.35">
      <c r="C1" s="8"/>
      <c r="D1" s="8"/>
      <c r="E1" s="8"/>
      <c r="F1" s="8"/>
      <c r="G1" s="8"/>
      <c r="H1" s="8"/>
      <c r="I1" s="8"/>
      <c r="J1" s="8"/>
      <c r="K1" s="8"/>
      <c r="L1" s="8"/>
      <c r="M1" s="8"/>
      <c r="N1" s="8"/>
      <c r="O1" s="8"/>
      <c r="P1" s="8"/>
      <c r="Q1" s="8"/>
      <c r="R1" s="8"/>
    </row>
    <row r="2" spans="3:18" x14ac:dyDescent="0.35">
      <c r="C2" s="8"/>
      <c r="D2" s="8"/>
      <c r="E2" s="8"/>
      <c r="F2" s="8"/>
      <c r="G2" s="8"/>
      <c r="H2" s="8"/>
      <c r="I2" s="8"/>
      <c r="J2" s="8"/>
      <c r="K2" s="8"/>
      <c r="L2" s="8"/>
      <c r="M2" s="8"/>
      <c r="N2" s="8"/>
      <c r="O2" s="8"/>
      <c r="P2" s="8"/>
      <c r="Q2" s="8"/>
      <c r="R2" s="8"/>
    </row>
    <row r="3" spans="3:18" x14ac:dyDescent="0.35">
      <c r="C3" s="8"/>
      <c r="D3" s="8"/>
      <c r="E3" s="8"/>
      <c r="F3" s="8"/>
      <c r="G3" s="8"/>
      <c r="H3" s="8"/>
      <c r="I3" s="8"/>
      <c r="J3" s="8"/>
      <c r="K3" s="8"/>
      <c r="L3" s="8"/>
      <c r="M3" s="8"/>
      <c r="N3" s="8"/>
      <c r="O3" s="8"/>
      <c r="P3" s="8"/>
      <c r="Q3" s="8"/>
      <c r="R3" s="8"/>
    </row>
    <row r="4" spans="3:18" x14ac:dyDescent="0.35">
      <c r="C4" s="8"/>
      <c r="D4" s="8"/>
      <c r="E4" s="8"/>
      <c r="F4" s="8"/>
      <c r="G4" s="8"/>
      <c r="H4" s="8"/>
      <c r="I4" s="8"/>
      <c r="J4" s="8"/>
      <c r="K4" s="8"/>
      <c r="L4" s="8"/>
      <c r="M4" s="8"/>
      <c r="N4" s="8"/>
      <c r="O4" s="8"/>
      <c r="P4" s="8"/>
      <c r="Q4" s="8"/>
      <c r="R4" s="8"/>
    </row>
    <row r="5" spans="3:18" x14ac:dyDescent="0.35">
      <c r="C5" s="8"/>
      <c r="D5" s="8"/>
      <c r="E5" s="8"/>
      <c r="F5" s="8"/>
      <c r="G5" s="8"/>
      <c r="H5" s="8"/>
      <c r="I5" s="8"/>
      <c r="J5" s="8"/>
      <c r="K5" s="8"/>
      <c r="L5" s="8"/>
      <c r="M5" s="8"/>
      <c r="N5" s="8"/>
      <c r="O5" s="8"/>
      <c r="P5" s="8"/>
      <c r="Q5" s="8"/>
      <c r="R5" s="8"/>
    </row>
    <row r="6" spans="3:18" x14ac:dyDescent="0.35">
      <c r="C6" s="8"/>
      <c r="D6" s="8"/>
      <c r="E6" s="8"/>
      <c r="F6" s="8"/>
      <c r="G6" s="8"/>
      <c r="H6" s="8"/>
      <c r="I6" s="8"/>
      <c r="J6" s="8"/>
      <c r="K6" s="8"/>
      <c r="L6" s="8"/>
      <c r="M6" s="8"/>
      <c r="N6" s="8"/>
      <c r="O6" s="8"/>
      <c r="P6" s="8"/>
      <c r="Q6" s="8"/>
      <c r="R6" s="8"/>
    </row>
    <row r="7" spans="3:18" x14ac:dyDescent="0.35">
      <c r="C7" s="223" t="s">
        <v>282</v>
      </c>
      <c r="D7" s="223"/>
      <c r="E7" s="7" t="s">
        <v>0</v>
      </c>
      <c r="F7" s="7"/>
      <c r="G7" s="7"/>
      <c r="H7" s="7"/>
      <c r="I7" s="7"/>
      <c r="J7" s="7"/>
      <c r="K7" s="7"/>
      <c r="L7" s="7"/>
      <c r="M7" s="7"/>
      <c r="N7" s="7"/>
      <c r="O7" s="7"/>
      <c r="P7" s="7"/>
      <c r="Q7" s="7"/>
      <c r="R7" s="7"/>
    </row>
    <row r="8" spans="3:18" x14ac:dyDescent="0.35">
      <c r="C8" s="223"/>
      <c r="D8" s="223"/>
      <c r="E8" s="7"/>
      <c r="F8" s="7"/>
      <c r="G8" s="7"/>
      <c r="H8" s="7"/>
      <c r="I8" s="7"/>
      <c r="J8" s="7"/>
      <c r="K8" s="7"/>
      <c r="L8" s="7"/>
      <c r="M8" s="7"/>
      <c r="N8" s="7"/>
      <c r="O8" s="7"/>
      <c r="P8" s="7"/>
      <c r="Q8" s="7"/>
      <c r="R8" s="7"/>
    </row>
    <row r="9" spans="3:18" ht="16" customHeight="1" x14ac:dyDescent="0.35">
      <c r="C9" s="224" t="s">
        <v>283</v>
      </c>
      <c r="D9" s="224"/>
      <c r="E9" s="224"/>
      <c r="F9" s="224"/>
      <c r="G9" s="224"/>
      <c r="H9" s="224"/>
      <c r="I9" s="224"/>
      <c r="J9" s="224"/>
      <c r="K9" s="224"/>
      <c r="L9" s="224"/>
      <c r="M9" s="224"/>
      <c r="N9" s="224"/>
      <c r="O9" s="224"/>
      <c r="P9" s="224"/>
      <c r="Q9" s="7"/>
      <c r="R9" s="7"/>
    </row>
    <row r="10" spans="3:18" ht="16" customHeight="1" x14ac:dyDescent="0.35">
      <c r="C10" s="224"/>
      <c r="D10" s="224"/>
      <c r="E10" s="224"/>
      <c r="F10" s="224"/>
      <c r="G10" s="224"/>
      <c r="H10" s="224"/>
      <c r="I10" s="224"/>
      <c r="J10" s="224"/>
      <c r="K10" s="224"/>
      <c r="L10" s="224"/>
      <c r="M10" s="224"/>
      <c r="N10" s="224"/>
      <c r="O10" s="224"/>
      <c r="P10" s="224"/>
      <c r="Q10" s="7"/>
      <c r="R10" s="7"/>
    </row>
    <row r="11" spans="3:18" ht="16.5" x14ac:dyDescent="0.35">
      <c r="C11" s="12"/>
      <c r="D11" s="13"/>
      <c r="E11" s="13"/>
      <c r="F11" s="13"/>
      <c r="G11" s="14"/>
      <c r="H11" s="14"/>
      <c r="I11" s="14"/>
      <c r="J11" s="14"/>
      <c r="K11" s="14"/>
      <c r="L11" s="14"/>
      <c r="M11" s="14"/>
      <c r="N11" s="14"/>
      <c r="O11" s="14"/>
      <c r="P11" s="14"/>
      <c r="Q11" s="14"/>
      <c r="R11" s="15"/>
    </row>
    <row r="12" spans="3:18" ht="16" customHeight="1" x14ac:dyDescent="0.35">
      <c r="C12" s="221" t="s">
        <v>284</v>
      </c>
      <c r="D12" s="221"/>
      <c r="E12" s="221"/>
      <c r="F12" s="221"/>
      <c r="G12" s="221"/>
      <c r="H12" s="221"/>
      <c r="I12" s="221"/>
      <c r="J12" s="221"/>
      <c r="K12" s="221"/>
      <c r="L12" s="221"/>
      <c r="M12" s="221"/>
      <c r="N12" s="221"/>
      <c r="O12" s="221"/>
      <c r="P12" s="221"/>
      <c r="Q12" s="221"/>
      <c r="R12" s="221"/>
    </row>
    <row r="13" spans="3:18" ht="16" customHeight="1" x14ac:dyDescent="0.35">
      <c r="C13" s="221"/>
      <c r="D13" s="221"/>
      <c r="E13" s="221"/>
      <c r="F13" s="221"/>
      <c r="G13" s="221"/>
      <c r="H13" s="221"/>
      <c r="I13" s="221"/>
      <c r="J13" s="221"/>
      <c r="K13" s="221"/>
      <c r="L13" s="221"/>
      <c r="M13" s="221"/>
      <c r="N13" s="221"/>
      <c r="O13" s="221"/>
      <c r="P13" s="221"/>
      <c r="Q13" s="221"/>
      <c r="R13" s="221"/>
    </row>
    <row r="14" spans="3:18" ht="17.149999999999999" customHeight="1" x14ac:dyDescent="0.35">
      <c r="C14" s="221"/>
      <c r="D14" s="221"/>
      <c r="E14" s="221"/>
      <c r="F14" s="221"/>
      <c r="G14" s="221"/>
      <c r="H14" s="221"/>
      <c r="I14" s="221"/>
      <c r="J14" s="221"/>
      <c r="K14" s="221"/>
      <c r="L14" s="221"/>
      <c r="M14" s="221"/>
      <c r="N14" s="221"/>
      <c r="O14" s="221"/>
      <c r="P14" s="221"/>
      <c r="Q14" s="221"/>
      <c r="R14" s="221"/>
    </row>
    <row r="15" spans="3:18" ht="17.149999999999999" customHeight="1" x14ac:dyDescent="0.35">
      <c r="C15" s="221"/>
      <c r="D15" s="221"/>
      <c r="E15" s="221"/>
      <c r="F15" s="221"/>
      <c r="G15" s="221"/>
      <c r="H15" s="221"/>
      <c r="I15" s="221"/>
      <c r="J15" s="221"/>
      <c r="K15" s="221"/>
      <c r="L15" s="221"/>
      <c r="M15" s="221"/>
      <c r="N15" s="221"/>
      <c r="O15" s="221"/>
      <c r="P15" s="221"/>
      <c r="Q15" s="221"/>
      <c r="R15" s="221"/>
    </row>
    <row r="16" spans="3:18" ht="16" customHeight="1" x14ac:dyDescent="0.35">
      <c r="C16" s="221"/>
      <c r="D16" s="221"/>
      <c r="E16" s="221"/>
      <c r="F16" s="221"/>
      <c r="G16" s="221"/>
      <c r="H16" s="221"/>
      <c r="I16" s="221"/>
      <c r="J16" s="221"/>
      <c r="K16" s="221"/>
      <c r="L16" s="221"/>
      <c r="M16" s="221"/>
      <c r="N16" s="221"/>
      <c r="O16" s="221"/>
      <c r="P16" s="221"/>
      <c r="Q16" s="221"/>
      <c r="R16" s="221"/>
    </row>
    <row r="17" spans="3:18" ht="16" customHeight="1" x14ac:dyDescent="0.35">
      <c r="C17" s="221"/>
      <c r="D17" s="221"/>
      <c r="E17" s="221"/>
      <c r="F17" s="221"/>
      <c r="G17" s="221"/>
      <c r="H17" s="221"/>
      <c r="I17" s="221"/>
      <c r="J17" s="221"/>
      <c r="K17" s="221"/>
      <c r="L17" s="221"/>
      <c r="M17" s="221"/>
      <c r="N17" s="221"/>
      <c r="O17" s="221"/>
      <c r="P17" s="221"/>
      <c r="Q17" s="221"/>
      <c r="R17" s="221"/>
    </row>
    <row r="18" spans="3:18" ht="16" customHeight="1" x14ac:dyDescent="0.35">
      <c r="C18" s="221"/>
      <c r="D18" s="221"/>
      <c r="E18" s="221"/>
      <c r="F18" s="221"/>
      <c r="G18" s="221"/>
      <c r="H18" s="221"/>
      <c r="I18" s="221"/>
      <c r="J18" s="221"/>
      <c r="K18" s="221"/>
      <c r="L18" s="221"/>
      <c r="M18" s="221"/>
      <c r="N18" s="221"/>
      <c r="O18" s="221"/>
      <c r="P18" s="221"/>
      <c r="Q18" s="221"/>
      <c r="R18" s="221"/>
    </row>
    <row r="19" spans="3:18" ht="16" customHeight="1" x14ac:dyDescent="0.35">
      <c r="C19" s="221"/>
      <c r="D19" s="221"/>
      <c r="E19" s="221"/>
      <c r="F19" s="221"/>
      <c r="G19" s="221"/>
      <c r="H19" s="221"/>
      <c r="I19" s="221"/>
      <c r="J19" s="221"/>
      <c r="K19" s="221"/>
      <c r="L19" s="221"/>
      <c r="M19" s="221"/>
      <c r="N19" s="221"/>
      <c r="O19" s="221"/>
      <c r="P19" s="221"/>
      <c r="Q19" s="221"/>
      <c r="R19" s="221"/>
    </row>
    <row r="20" spans="3:18" ht="15" customHeight="1" x14ac:dyDescent="0.35">
      <c r="C20" s="221"/>
      <c r="D20" s="221"/>
      <c r="E20" s="221"/>
      <c r="F20" s="221"/>
      <c r="G20" s="221"/>
      <c r="H20" s="221"/>
      <c r="I20" s="221"/>
      <c r="J20" s="221"/>
      <c r="K20" s="221"/>
      <c r="L20" s="221"/>
      <c r="M20" s="221"/>
      <c r="N20" s="221"/>
      <c r="O20" s="221"/>
      <c r="P20" s="221"/>
      <c r="Q20" s="221"/>
      <c r="R20" s="221"/>
    </row>
    <row r="21" spans="3:18" ht="16" customHeight="1" x14ac:dyDescent="0.35">
      <c r="C21" s="221"/>
      <c r="D21" s="221"/>
      <c r="E21" s="221"/>
      <c r="F21" s="221"/>
      <c r="G21" s="221"/>
      <c r="H21" s="221"/>
      <c r="I21" s="221"/>
      <c r="J21" s="221"/>
      <c r="K21" s="221"/>
      <c r="L21" s="221"/>
      <c r="M21" s="221"/>
      <c r="N21" s="221"/>
      <c r="O21" s="221"/>
      <c r="P21" s="221"/>
      <c r="Q21" s="221"/>
      <c r="R21" s="221"/>
    </row>
    <row r="22" spans="3:18" ht="16" customHeight="1" x14ac:dyDescent="0.35">
      <c r="C22" s="221"/>
      <c r="D22" s="221"/>
      <c r="E22" s="221"/>
      <c r="F22" s="221"/>
      <c r="G22" s="221"/>
      <c r="H22" s="221"/>
      <c r="I22" s="221"/>
      <c r="J22" s="221"/>
      <c r="K22" s="221"/>
      <c r="L22" s="221"/>
      <c r="M22" s="221"/>
      <c r="N22" s="221"/>
      <c r="O22" s="221"/>
      <c r="P22" s="221"/>
      <c r="Q22" s="221"/>
      <c r="R22" s="221"/>
    </row>
    <row r="23" spans="3:18" ht="16" customHeight="1" x14ac:dyDescent="0.35">
      <c r="C23" s="221"/>
      <c r="D23" s="221"/>
      <c r="E23" s="221"/>
      <c r="F23" s="221"/>
      <c r="G23" s="221"/>
      <c r="H23" s="221"/>
      <c r="I23" s="221"/>
      <c r="J23" s="221"/>
      <c r="K23" s="221"/>
      <c r="L23" s="221"/>
      <c r="M23" s="221"/>
      <c r="N23" s="221"/>
      <c r="O23" s="221"/>
      <c r="P23" s="221"/>
      <c r="Q23" s="221"/>
      <c r="R23" s="221"/>
    </row>
    <row r="24" spans="3:18" ht="16" customHeight="1" x14ac:dyDescent="0.35">
      <c r="C24" s="221"/>
      <c r="D24" s="221"/>
      <c r="E24" s="221"/>
      <c r="F24" s="221"/>
      <c r="G24" s="221"/>
      <c r="H24" s="221"/>
      <c r="I24" s="221"/>
      <c r="J24" s="221"/>
      <c r="K24" s="221"/>
      <c r="L24" s="221"/>
      <c r="M24" s="221"/>
      <c r="N24" s="221"/>
      <c r="O24" s="221"/>
      <c r="P24" s="221"/>
      <c r="Q24" s="221"/>
      <c r="R24" s="221"/>
    </row>
    <row r="25" spans="3:18" ht="16" customHeight="1" x14ac:dyDescent="0.35">
      <c r="C25" s="221"/>
      <c r="D25" s="221"/>
      <c r="E25" s="221"/>
      <c r="F25" s="221"/>
      <c r="G25" s="221"/>
      <c r="H25" s="221"/>
      <c r="I25" s="221"/>
      <c r="J25" s="221"/>
      <c r="K25" s="221"/>
      <c r="L25" s="221"/>
      <c r="M25" s="221"/>
      <c r="N25" s="221"/>
      <c r="O25" s="221"/>
      <c r="P25" s="221"/>
      <c r="Q25" s="221"/>
      <c r="R25" s="221"/>
    </row>
    <row r="26" spans="3:18" ht="16" customHeight="1" x14ac:dyDescent="0.35">
      <c r="C26" s="221"/>
      <c r="D26" s="221"/>
      <c r="E26" s="221"/>
      <c r="F26" s="221"/>
      <c r="G26" s="221"/>
      <c r="H26" s="221"/>
      <c r="I26" s="221"/>
      <c r="J26" s="221"/>
      <c r="K26" s="221"/>
      <c r="L26" s="221"/>
      <c r="M26" s="221"/>
      <c r="N26" s="221"/>
      <c r="O26" s="221"/>
      <c r="P26" s="221"/>
      <c r="Q26" s="221"/>
      <c r="R26" s="221"/>
    </row>
    <row r="27" spans="3:18" ht="16" customHeight="1" x14ac:dyDescent="0.35">
      <c r="C27" s="221"/>
      <c r="D27" s="221"/>
      <c r="E27" s="221"/>
      <c r="F27" s="221"/>
      <c r="G27" s="221"/>
      <c r="H27" s="221"/>
      <c r="I27" s="221"/>
      <c r="J27" s="221"/>
      <c r="K27" s="221"/>
      <c r="L27" s="221"/>
      <c r="M27" s="221"/>
      <c r="N27" s="221"/>
      <c r="O27" s="221"/>
      <c r="P27" s="221"/>
      <c r="Q27" s="221"/>
      <c r="R27" s="221"/>
    </row>
    <row r="29" spans="3:18" x14ac:dyDescent="0.35">
      <c r="C29" s="223" t="s">
        <v>285</v>
      </c>
      <c r="D29" s="223"/>
      <c r="E29" s="7" t="s">
        <v>0</v>
      </c>
      <c r="F29" s="7"/>
      <c r="G29" s="7"/>
      <c r="H29" s="7"/>
      <c r="I29" s="7"/>
      <c r="J29" s="7"/>
      <c r="K29" s="7"/>
      <c r="L29" s="7"/>
      <c r="M29" s="7"/>
      <c r="N29" s="7"/>
      <c r="O29" s="7"/>
      <c r="P29" s="7"/>
      <c r="Q29" s="7"/>
      <c r="R29" s="7"/>
    </row>
    <row r="30" spans="3:18" x14ac:dyDescent="0.35">
      <c r="C30" s="223"/>
      <c r="D30" s="223"/>
      <c r="E30" s="7"/>
      <c r="F30" s="7"/>
      <c r="G30" s="7"/>
      <c r="H30" s="7"/>
      <c r="I30" s="7"/>
      <c r="J30" s="7"/>
      <c r="K30" s="7"/>
      <c r="L30" s="7"/>
      <c r="M30" s="7"/>
      <c r="N30" s="7"/>
      <c r="O30" s="7"/>
      <c r="P30" s="7"/>
      <c r="Q30" s="7"/>
      <c r="R30" s="7"/>
    </row>
    <row r="31" spans="3:18" ht="16" customHeight="1" x14ac:dyDescent="0.35">
      <c r="C31" s="225" t="s">
        <v>40</v>
      </c>
      <c r="D31" s="225"/>
      <c r="E31" s="225"/>
      <c r="F31" s="225"/>
      <c r="G31" s="225"/>
      <c r="H31" s="225"/>
      <c r="I31" s="225"/>
      <c r="J31" s="225"/>
      <c r="K31" s="225"/>
      <c r="L31" s="225"/>
      <c r="M31" s="225"/>
      <c r="N31" s="7"/>
      <c r="O31" s="7"/>
      <c r="P31" s="7"/>
      <c r="Q31" s="7"/>
      <c r="R31" s="7"/>
    </row>
    <row r="32" spans="3:18" ht="16" customHeight="1" x14ac:dyDescent="0.35">
      <c r="C32" s="225"/>
      <c r="D32" s="225"/>
      <c r="E32" s="225"/>
      <c r="F32" s="225"/>
      <c r="G32" s="225"/>
      <c r="H32" s="225"/>
      <c r="I32" s="225"/>
      <c r="J32" s="225"/>
      <c r="K32" s="225"/>
      <c r="L32" s="225"/>
      <c r="M32" s="225"/>
      <c r="N32" s="7"/>
      <c r="O32" s="7"/>
      <c r="P32" s="7"/>
      <c r="Q32" s="7"/>
      <c r="R32" s="7"/>
    </row>
    <row r="34" spans="3:18" x14ac:dyDescent="0.35">
      <c r="C34" s="221" t="s">
        <v>286</v>
      </c>
      <c r="D34" s="222"/>
      <c r="E34" s="222"/>
      <c r="F34" s="222"/>
      <c r="G34" s="222"/>
      <c r="H34" s="222"/>
      <c r="I34" s="222"/>
      <c r="J34" s="222"/>
      <c r="K34" s="222"/>
      <c r="L34" s="222"/>
      <c r="M34" s="222"/>
      <c r="N34" s="222"/>
      <c r="O34" s="222"/>
      <c r="P34" s="222"/>
      <c r="Q34" s="222"/>
      <c r="R34" s="222"/>
    </row>
    <row r="35" spans="3:18" x14ac:dyDescent="0.35">
      <c r="C35" s="222"/>
      <c r="D35" s="222"/>
      <c r="E35" s="222"/>
      <c r="F35" s="222"/>
      <c r="G35" s="222"/>
      <c r="H35" s="222"/>
      <c r="I35" s="222"/>
      <c r="J35" s="222"/>
      <c r="K35" s="222"/>
      <c r="L35" s="222"/>
      <c r="M35" s="222"/>
      <c r="N35" s="222"/>
      <c r="O35" s="222"/>
      <c r="P35" s="222"/>
      <c r="Q35" s="222"/>
      <c r="R35" s="222"/>
    </row>
    <row r="36" spans="3:18" x14ac:dyDescent="0.35">
      <c r="C36" s="222"/>
      <c r="D36" s="222"/>
      <c r="E36" s="222"/>
      <c r="F36" s="222"/>
      <c r="G36" s="222"/>
      <c r="H36" s="222"/>
      <c r="I36" s="222"/>
      <c r="J36" s="222"/>
      <c r="K36" s="222"/>
      <c r="L36" s="222"/>
      <c r="M36" s="222"/>
      <c r="N36" s="222"/>
      <c r="O36" s="222"/>
      <c r="P36" s="222"/>
      <c r="Q36" s="222"/>
      <c r="R36" s="222"/>
    </row>
    <row r="37" spans="3:18" x14ac:dyDescent="0.35">
      <c r="C37" s="222"/>
      <c r="D37" s="222"/>
      <c r="E37" s="222"/>
      <c r="F37" s="222"/>
      <c r="G37" s="222"/>
      <c r="H37" s="222"/>
      <c r="I37" s="222"/>
      <c r="J37" s="222"/>
      <c r="K37" s="222"/>
      <c r="L37" s="222"/>
      <c r="M37" s="222"/>
      <c r="N37" s="222"/>
      <c r="O37" s="222"/>
      <c r="P37" s="222"/>
      <c r="Q37" s="222"/>
      <c r="R37" s="222"/>
    </row>
    <row r="38" spans="3:18" x14ac:dyDescent="0.35">
      <c r="C38" s="222"/>
      <c r="D38" s="222"/>
      <c r="E38" s="222"/>
      <c r="F38" s="222"/>
      <c r="G38" s="222"/>
      <c r="H38" s="222"/>
      <c r="I38" s="222"/>
      <c r="J38" s="222"/>
      <c r="K38" s="222"/>
      <c r="L38" s="222"/>
      <c r="M38" s="222"/>
      <c r="N38" s="222"/>
      <c r="O38" s="222"/>
      <c r="P38" s="222"/>
      <c r="Q38" s="222"/>
      <c r="R38" s="222"/>
    </row>
    <row r="39" spans="3:18" x14ac:dyDescent="0.35">
      <c r="C39" s="222"/>
      <c r="D39" s="222"/>
      <c r="E39" s="222"/>
      <c r="F39" s="222"/>
      <c r="G39" s="222"/>
      <c r="H39" s="222"/>
      <c r="I39" s="222"/>
      <c r="J39" s="222"/>
      <c r="K39" s="222"/>
      <c r="L39" s="222"/>
      <c r="M39" s="222"/>
      <c r="N39" s="222"/>
      <c r="O39" s="222"/>
      <c r="P39" s="222"/>
      <c r="Q39" s="222"/>
      <c r="R39" s="222"/>
    </row>
    <row r="40" spans="3:18" x14ac:dyDescent="0.35">
      <c r="C40" s="222"/>
      <c r="D40" s="222"/>
      <c r="E40" s="222"/>
      <c r="F40" s="222"/>
      <c r="G40" s="222"/>
      <c r="H40" s="222"/>
      <c r="I40" s="222"/>
      <c r="J40" s="222"/>
      <c r="K40" s="222"/>
      <c r="L40" s="222"/>
      <c r="M40" s="222"/>
      <c r="N40" s="222"/>
      <c r="O40" s="222"/>
      <c r="P40" s="222"/>
      <c r="Q40" s="222"/>
      <c r="R40" s="222"/>
    </row>
    <row r="41" spans="3:18" x14ac:dyDescent="0.35">
      <c r="C41" s="222"/>
      <c r="D41" s="222"/>
      <c r="E41" s="222"/>
      <c r="F41" s="222"/>
      <c r="G41" s="222"/>
      <c r="H41" s="222"/>
      <c r="I41" s="222"/>
      <c r="J41" s="222"/>
      <c r="K41" s="222"/>
      <c r="L41" s="222"/>
      <c r="M41" s="222"/>
      <c r="N41" s="222"/>
      <c r="O41" s="222"/>
      <c r="P41" s="222"/>
      <c r="Q41" s="222"/>
      <c r="R41" s="222"/>
    </row>
    <row r="42" spans="3:18" x14ac:dyDescent="0.35">
      <c r="C42" s="222"/>
      <c r="D42" s="222"/>
      <c r="E42" s="222"/>
      <c r="F42" s="222"/>
      <c r="G42" s="222"/>
      <c r="H42" s="222"/>
      <c r="I42" s="222"/>
      <c r="J42" s="222"/>
      <c r="K42" s="222"/>
      <c r="L42" s="222"/>
      <c r="M42" s="222"/>
      <c r="N42" s="222"/>
      <c r="O42" s="222"/>
      <c r="P42" s="222"/>
      <c r="Q42" s="222"/>
      <c r="R42" s="222"/>
    </row>
    <row r="43" spans="3:18" x14ac:dyDescent="0.35">
      <c r="C43" s="222"/>
      <c r="D43" s="222"/>
      <c r="E43" s="222"/>
      <c r="F43" s="222"/>
      <c r="G43" s="222"/>
      <c r="H43" s="222"/>
      <c r="I43" s="222"/>
      <c r="J43" s="222"/>
      <c r="K43" s="222"/>
      <c r="L43" s="222"/>
      <c r="M43" s="222"/>
      <c r="N43" s="222"/>
      <c r="O43" s="222"/>
      <c r="P43" s="222"/>
      <c r="Q43" s="222"/>
      <c r="R43" s="222"/>
    </row>
    <row r="44" spans="3:18" x14ac:dyDescent="0.35">
      <c r="C44" s="222"/>
      <c r="D44" s="222"/>
      <c r="E44" s="222"/>
      <c r="F44" s="222"/>
      <c r="G44" s="222"/>
      <c r="H44" s="222"/>
      <c r="I44" s="222"/>
      <c r="J44" s="222"/>
      <c r="K44" s="222"/>
      <c r="L44" s="222"/>
      <c r="M44" s="222"/>
      <c r="N44" s="222"/>
      <c r="O44" s="222"/>
      <c r="P44" s="222"/>
      <c r="Q44" s="222"/>
      <c r="R44" s="222"/>
    </row>
    <row r="45" spans="3:18" x14ac:dyDescent="0.35">
      <c r="C45" s="222"/>
      <c r="D45" s="222"/>
      <c r="E45" s="222"/>
      <c r="F45" s="222"/>
      <c r="G45" s="222"/>
      <c r="H45" s="222"/>
      <c r="I45" s="222"/>
      <c r="J45" s="222"/>
      <c r="K45" s="222"/>
      <c r="L45" s="222"/>
      <c r="M45" s="222"/>
      <c r="N45" s="222"/>
      <c r="O45" s="222"/>
      <c r="P45" s="222"/>
      <c r="Q45" s="222"/>
      <c r="R45" s="222"/>
    </row>
    <row r="46" spans="3:18" x14ac:dyDescent="0.35">
      <c r="C46" s="222"/>
      <c r="D46" s="222"/>
      <c r="E46" s="222"/>
      <c r="F46" s="222"/>
      <c r="G46" s="222"/>
      <c r="H46" s="222"/>
      <c r="I46" s="222"/>
      <c r="J46" s="222"/>
      <c r="K46" s="222"/>
      <c r="L46" s="222"/>
      <c r="M46" s="222"/>
      <c r="N46" s="222"/>
      <c r="O46" s="222"/>
      <c r="P46" s="222"/>
      <c r="Q46" s="222"/>
      <c r="R46" s="222"/>
    </row>
    <row r="47" spans="3:18" x14ac:dyDescent="0.35">
      <c r="C47" s="222"/>
      <c r="D47" s="222"/>
      <c r="E47" s="222"/>
      <c r="F47" s="222"/>
      <c r="G47" s="222"/>
      <c r="H47" s="222"/>
      <c r="I47" s="222"/>
      <c r="J47" s="222"/>
      <c r="K47" s="222"/>
      <c r="L47" s="222"/>
      <c r="M47" s="222"/>
      <c r="N47" s="222"/>
      <c r="O47" s="222"/>
      <c r="P47" s="222"/>
      <c r="Q47" s="222"/>
      <c r="R47" s="222"/>
    </row>
  </sheetData>
  <sheetProtection algorithmName="SHA-512" hashValue="zZfeh88u5mUVdDhg4FW4FbIqTC7EzImwA8ADFeGpAv5oQt4YNS45hRbgUhv1T9Zj7QQHRl+FVuh0sk06iIR1Mw==" saltValue="YZSdWnbNvNStIVYiD/Q05Q==" spinCount="100000" sheet="1" objects="1" scenarios="1" selectLockedCells="1" selectUnlockedCells="1"/>
  <customSheetViews>
    <customSheetView guid="{8D88DD34-EDCF-2545-92E6-3B4294438499}" scale="80" showPageBreaks="1" showGridLines="0" view="pageBreakPreview">
      <selection activeCell="B40" sqref="B40"/>
      <pageMargins left="0" right="0" top="0" bottom="0" header="0" footer="0"/>
      <pageSetup paperSize="9" orientation="portrait" r:id="rId1"/>
    </customSheetView>
  </customSheetViews>
  <mergeCells count="6">
    <mergeCell ref="C34:R47"/>
    <mergeCell ref="C7:D8"/>
    <mergeCell ref="C9:P10"/>
    <mergeCell ref="C29:D30"/>
    <mergeCell ref="C31:M32"/>
    <mergeCell ref="C12:R27"/>
  </mergeCells>
  <pageMargins left="0.7" right="0.7" top="0.75" bottom="0.75" header="0.3" footer="0.3"/>
  <pageSetup paperSize="9" orientation="portrait"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1C8423-5BCC-EF45-907F-80F853BB34AB}">
  <sheetPr codeName="Planilha9"/>
  <dimension ref="A1:AH68"/>
  <sheetViews>
    <sheetView showGridLines="0" showRowColHeaders="0" zoomScaleNormal="100" workbookViewId="0">
      <selection activeCell="C12" sqref="C12:N40"/>
      <extLst>
        <ext xmlns:xlsdti="http://schemas.microsoft.com/office/spreadsheetml/2023/showDataTypeIcons" uri="{77bfe23e-c014-4d31-8a63-9c772dbf06b6}">
          <xlsdti:showDataTypeIcons visible="0"/>
        </ext>
      </extLst>
    </sheetView>
  </sheetViews>
  <sheetFormatPr defaultColWidth="10.83203125" defaultRowHeight="15.5" x14ac:dyDescent="0.35"/>
  <cols>
    <col min="1" max="2" width="10.83203125" style="8"/>
    <col min="3" max="18" width="10.83203125" style="9"/>
    <col min="19" max="34" width="10.83203125" style="8"/>
    <col min="35" max="16384" width="10.83203125" style="9"/>
  </cols>
  <sheetData>
    <row r="1" spans="3:18" x14ac:dyDescent="0.35">
      <c r="C1" s="8"/>
      <c r="D1" s="8"/>
      <c r="E1" s="8"/>
      <c r="F1" s="8"/>
      <c r="G1" s="8"/>
      <c r="H1" s="8"/>
      <c r="I1" s="8"/>
      <c r="J1" s="8"/>
      <c r="K1" s="8"/>
      <c r="L1" s="8"/>
      <c r="M1" s="8"/>
      <c r="N1" s="8"/>
      <c r="O1" s="8"/>
      <c r="P1" s="8"/>
      <c r="Q1" s="8"/>
      <c r="R1" s="8"/>
    </row>
    <row r="2" spans="3:18" x14ac:dyDescent="0.35">
      <c r="C2" s="8"/>
      <c r="D2" s="8"/>
      <c r="E2" s="8"/>
      <c r="F2" s="8"/>
      <c r="G2" s="8"/>
      <c r="H2" s="8"/>
      <c r="I2" s="8"/>
      <c r="J2" s="8"/>
      <c r="K2" s="8"/>
      <c r="L2" s="8"/>
      <c r="M2" s="8"/>
      <c r="N2" s="8"/>
      <c r="O2" s="8"/>
      <c r="P2" s="8"/>
      <c r="Q2" s="8"/>
      <c r="R2" s="8"/>
    </row>
    <row r="3" spans="3:18" x14ac:dyDescent="0.35">
      <c r="C3" s="8"/>
      <c r="D3" s="8"/>
      <c r="E3" s="8"/>
      <c r="F3" s="8"/>
      <c r="G3" s="8"/>
      <c r="H3" s="8"/>
      <c r="I3" s="8"/>
      <c r="J3" s="8"/>
      <c r="K3" s="8"/>
      <c r="L3" s="8"/>
      <c r="M3" s="8"/>
      <c r="N3" s="8"/>
      <c r="O3" s="8"/>
      <c r="P3" s="8"/>
      <c r="Q3" s="8"/>
      <c r="R3" s="8"/>
    </row>
    <row r="4" spans="3:18" x14ac:dyDescent="0.35">
      <c r="C4" s="8"/>
      <c r="D4" s="8"/>
      <c r="E4" s="8"/>
      <c r="F4" s="8"/>
      <c r="G4" s="8"/>
      <c r="H4" s="8"/>
      <c r="I4" s="8"/>
      <c r="J4" s="8"/>
      <c r="K4" s="8"/>
      <c r="L4" s="8"/>
      <c r="M4" s="8"/>
      <c r="N4" s="8"/>
      <c r="O4" s="8"/>
      <c r="P4" s="8"/>
      <c r="Q4" s="8"/>
      <c r="R4" s="8"/>
    </row>
    <row r="5" spans="3:18" x14ac:dyDescent="0.35">
      <c r="C5" s="8"/>
      <c r="D5" s="8"/>
      <c r="E5" s="8"/>
      <c r="F5" s="8"/>
      <c r="G5" s="8"/>
      <c r="H5" s="8"/>
      <c r="I5" s="8"/>
      <c r="J5" s="8"/>
      <c r="K5" s="8"/>
      <c r="L5" s="8"/>
      <c r="M5" s="8"/>
      <c r="N5" s="8"/>
      <c r="O5" s="8"/>
      <c r="P5" s="8"/>
      <c r="Q5" s="8"/>
      <c r="R5" s="8"/>
    </row>
    <row r="6" spans="3:18" x14ac:dyDescent="0.35">
      <c r="C6" s="8"/>
      <c r="D6" s="8"/>
      <c r="E6" s="8"/>
      <c r="F6" s="8"/>
      <c r="G6" s="8"/>
      <c r="H6" s="8"/>
      <c r="I6" s="8"/>
      <c r="J6" s="8"/>
      <c r="K6" s="8"/>
      <c r="L6" s="8"/>
      <c r="M6" s="8"/>
      <c r="N6" s="8"/>
      <c r="O6" s="8"/>
      <c r="P6" s="8"/>
      <c r="Q6" s="8"/>
      <c r="R6" s="8"/>
    </row>
    <row r="7" spans="3:18" x14ac:dyDescent="0.35">
      <c r="C7" s="223" t="s">
        <v>287</v>
      </c>
      <c r="D7" s="223"/>
      <c r="E7" s="7" t="s">
        <v>0</v>
      </c>
      <c r="F7" s="7"/>
      <c r="G7" s="7"/>
      <c r="H7" s="7"/>
      <c r="I7" s="7"/>
      <c r="J7" s="7"/>
      <c r="K7" s="7"/>
      <c r="L7" s="7"/>
      <c r="M7" s="7"/>
      <c r="N7" s="7"/>
      <c r="O7" s="7"/>
      <c r="P7" s="7"/>
      <c r="Q7" s="7"/>
      <c r="R7" s="7"/>
    </row>
    <row r="8" spans="3:18" x14ac:dyDescent="0.35">
      <c r="C8" s="223"/>
      <c r="D8" s="223"/>
      <c r="E8" s="7"/>
      <c r="F8" s="7"/>
      <c r="G8" s="7"/>
      <c r="H8" s="7"/>
      <c r="I8" s="7"/>
      <c r="J8" s="7"/>
      <c r="K8" s="7"/>
      <c r="L8" s="7"/>
      <c r="M8" s="7"/>
      <c r="N8" s="7"/>
      <c r="O8" s="7"/>
      <c r="P8" s="7"/>
      <c r="Q8" s="7"/>
      <c r="R8" s="7"/>
    </row>
    <row r="9" spans="3:18" ht="16" customHeight="1" x14ac:dyDescent="0.35">
      <c r="C9" s="224" t="s">
        <v>288</v>
      </c>
      <c r="D9" s="224"/>
      <c r="E9" s="224"/>
      <c r="F9" s="224"/>
      <c r="G9" s="224"/>
      <c r="H9" s="224"/>
      <c r="I9" s="224"/>
      <c r="J9" s="224"/>
      <c r="K9" s="224"/>
      <c r="L9" s="224"/>
      <c r="M9" s="224"/>
      <c r="N9" s="224"/>
      <c r="O9" s="224"/>
      <c r="P9" s="224"/>
      <c r="Q9" s="7"/>
      <c r="R9" s="7"/>
    </row>
    <row r="10" spans="3:18" ht="16" customHeight="1" x14ac:dyDescent="0.35">
      <c r="C10" s="224"/>
      <c r="D10" s="224"/>
      <c r="E10" s="224"/>
      <c r="F10" s="224"/>
      <c r="G10" s="224"/>
      <c r="H10" s="224"/>
      <c r="I10" s="224"/>
      <c r="J10" s="224"/>
      <c r="K10" s="224"/>
      <c r="L10" s="224"/>
      <c r="M10" s="224"/>
      <c r="N10" s="224"/>
      <c r="O10" s="224"/>
      <c r="P10" s="224"/>
      <c r="Q10" s="7"/>
      <c r="R10" s="7"/>
    </row>
    <row r="11" spans="3:18" ht="16.5" x14ac:dyDescent="0.35">
      <c r="C11" s="12"/>
      <c r="D11" s="13"/>
      <c r="E11" s="13"/>
      <c r="F11" s="13"/>
      <c r="G11" s="14"/>
      <c r="H11" s="14"/>
      <c r="I11" s="14"/>
      <c r="J11" s="14"/>
      <c r="K11" s="14"/>
      <c r="L11" s="14"/>
      <c r="M11" s="14"/>
      <c r="N11" s="14"/>
      <c r="O11" s="14"/>
      <c r="P11" s="14"/>
      <c r="Q11" s="14"/>
      <c r="R11" s="15"/>
    </row>
    <row r="12" spans="3:18" ht="16" customHeight="1" x14ac:dyDescent="0.35">
      <c r="C12" s="221" t="s">
        <v>289</v>
      </c>
      <c r="D12" s="221"/>
      <c r="E12" s="221"/>
      <c r="F12" s="221"/>
      <c r="G12" s="221"/>
      <c r="H12" s="221"/>
      <c r="I12" s="221"/>
      <c r="J12" s="221"/>
      <c r="K12" s="221"/>
      <c r="L12" s="221"/>
      <c r="M12" s="221"/>
      <c r="N12" s="221"/>
      <c r="O12" s="16"/>
      <c r="P12" s="16"/>
      <c r="Q12" s="16"/>
      <c r="R12" s="16"/>
    </row>
    <row r="13" spans="3:18" ht="16" customHeight="1" x14ac:dyDescent="0.35">
      <c r="C13" s="221"/>
      <c r="D13" s="221"/>
      <c r="E13" s="221"/>
      <c r="F13" s="221"/>
      <c r="G13" s="221"/>
      <c r="H13" s="221"/>
      <c r="I13" s="221"/>
      <c r="J13" s="221"/>
      <c r="K13" s="221"/>
      <c r="L13" s="221"/>
      <c r="M13" s="221"/>
      <c r="N13" s="221"/>
      <c r="O13" s="16"/>
      <c r="P13" s="16"/>
      <c r="Q13" s="16"/>
      <c r="R13" s="16"/>
    </row>
    <row r="14" spans="3:18" ht="17.149999999999999" customHeight="1" x14ac:dyDescent="0.35">
      <c r="C14" s="221"/>
      <c r="D14" s="221"/>
      <c r="E14" s="221"/>
      <c r="F14" s="221"/>
      <c r="G14" s="221"/>
      <c r="H14" s="221"/>
      <c r="I14" s="221"/>
      <c r="J14" s="221"/>
      <c r="K14" s="221"/>
      <c r="L14" s="221"/>
      <c r="M14" s="221"/>
      <c r="N14" s="221"/>
      <c r="O14" s="16"/>
      <c r="P14" s="16"/>
      <c r="Q14" s="16"/>
      <c r="R14" s="16"/>
    </row>
    <row r="15" spans="3:18" ht="17.149999999999999" customHeight="1" x14ac:dyDescent="0.35">
      <c r="C15" s="221"/>
      <c r="D15" s="221"/>
      <c r="E15" s="221"/>
      <c r="F15" s="221"/>
      <c r="G15" s="221"/>
      <c r="H15" s="221"/>
      <c r="I15" s="221"/>
      <c r="J15" s="221"/>
      <c r="K15" s="221"/>
      <c r="L15" s="221"/>
      <c r="M15" s="221"/>
      <c r="N15" s="221"/>
      <c r="O15" s="16"/>
      <c r="P15" s="16"/>
      <c r="Q15" s="16"/>
      <c r="R15" s="16"/>
    </row>
    <row r="16" spans="3:18" ht="16" customHeight="1" x14ac:dyDescent="0.35">
      <c r="C16" s="221"/>
      <c r="D16" s="221"/>
      <c r="E16" s="221"/>
      <c r="F16" s="221"/>
      <c r="G16" s="221"/>
      <c r="H16" s="221"/>
      <c r="I16" s="221"/>
      <c r="J16" s="221"/>
      <c r="K16" s="221"/>
      <c r="L16" s="221"/>
      <c r="M16" s="221"/>
      <c r="N16" s="221"/>
      <c r="O16" s="16"/>
      <c r="P16" s="16"/>
      <c r="Q16" s="16"/>
      <c r="R16" s="16"/>
    </row>
    <row r="17" spans="3:18" ht="16" customHeight="1" x14ac:dyDescent="0.35">
      <c r="C17" s="221"/>
      <c r="D17" s="221"/>
      <c r="E17" s="221"/>
      <c r="F17" s="221"/>
      <c r="G17" s="221"/>
      <c r="H17" s="221"/>
      <c r="I17" s="221"/>
      <c r="J17" s="221"/>
      <c r="K17" s="221"/>
      <c r="L17" s="221"/>
      <c r="M17" s="221"/>
      <c r="N17" s="221"/>
      <c r="O17" s="16"/>
      <c r="P17" s="16"/>
      <c r="Q17" s="16"/>
      <c r="R17" s="16"/>
    </row>
    <row r="18" spans="3:18" ht="16" customHeight="1" x14ac:dyDescent="0.35">
      <c r="C18" s="221"/>
      <c r="D18" s="221"/>
      <c r="E18" s="221"/>
      <c r="F18" s="221"/>
      <c r="G18" s="221"/>
      <c r="H18" s="221"/>
      <c r="I18" s="221"/>
      <c r="J18" s="221"/>
      <c r="K18" s="221"/>
      <c r="L18" s="221"/>
      <c r="M18" s="221"/>
      <c r="N18" s="221"/>
      <c r="O18" s="16"/>
      <c r="P18" s="16"/>
      <c r="Q18" s="16"/>
      <c r="R18" s="16"/>
    </row>
    <row r="19" spans="3:18" ht="16" customHeight="1" x14ac:dyDescent="0.35">
      <c r="C19" s="221"/>
      <c r="D19" s="221"/>
      <c r="E19" s="221"/>
      <c r="F19" s="221"/>
      <c r="G19" s="221"/>
      <c r="H19" s="221"/>
      <c r="I19" s="221"/>
      <c r="J19" s="221"/>
      <c r="K19" s="221"/>
      <c r="L19" s="221"/>
      <c r="M19" s="221"/>
      <c r="N19" s="221"/>
      <c r="O19" s="16"/>
      <c r="P19" s="16"/>
      <c r="Q19" s="16"/>
      <c r="R19" s="16"/>
    </row>
    <row r="20" spans="3:18" ht="16" customHeight="1" x14ac:dyDescent="0.35">
      <c r="C20" s="221"/>
      <c r="D20" s="221"/>
      <c r="E20" s="221"/>
      <c r="F20" s="221"/>
      <c r="G20" s="221"/>
      <c r="H20" s="221"/>
      <c r="I20" s="221"/>
      <c r="J20" s="221"/>
      <c r="K20" s="221"/>
      <c r="L20" s="221"/>
      <c r="M20" s="221"/>
      <c r="N20" s="221"/>
      <c r="O20" s="16"/>
      <c r="P20" s="16"/>
      <c r="Q20" s="16"/>
      <c r="R20" s="16"/>
    </row>
    <row r="21" spans="3:18" ht="16" customHeight="1" x14ac:dyDescent="0.35">
      <c r="C21" s="221"/>
      <c r="D21" s="221"/>
      <c r="E21" s="221"/>
      <c r="F21" s="221"/>
      <c r="G21" s="221"/>
      <c r="H21" s="221"/>
      <c r="I21" s="221"/>
      <c r="J21" s="221"/>
      <c r="K21" s="221"/>
      <c r="L21" s="221"/>
      <c r="M21" s="221"/>
      <c r="N21" s="221"/>
      <c r="O21" s="16"/>
      <c r="P21" s="16"/>
      <c r="Q21" s="16"/>
      <c r="R21" s="16"/>
    </row>
    <row r="22" spans="3:18" ht="16" customHeight="1" x14ac:dyDescent="0.35">
      <c r="C22" s="221"/>
      <c r="D22" s="221"/>
      <c r="E22" s="221"/>
      <c r="F22" s="221"/>
      <c r="G22" s="221"/>
      <c r="H22" s="221"/>
      <c r="I22" s="221"/>
      <c r="J22" s="221"/>
      <c r="K22" s="221"/>
      <c r="L22" s="221"/>
      <c r="M22" s="221"/>
      <c r="N22" s="221"/>
      <c r="O22" s="16"/>
      <c r="P22" s="16"/>
      <c r="Q22" s="16"/>
      <c r="R22" s="16"/>
    </row>
    <row r="23" spans="3:18" ht="16" customHeight="1" x14ac:dyDescent="0.35">
      <c r="C23" s="221"/>
      <c r="D23" s="221"/>
      <c r="E23" s="221"/>
      <c r="F23" s="221"/>
      <c r="G23" s="221"/>
      <c r="H23" s="221"/>
      <c r="I23" s="221"/>
      <c r="J23" s="221"/>
      <c r="K23" s="221"/>
      <c r="L23" s="221"/>
      <c r="M23" s="221"/>
      <c r="N23" s="221"/>
      <c r="O23" s="16"/>
      <c r="P23" s="16"/>
      <c r="Q23" s="16"/>
      <c r="R23" s="16"/>
    </row>
    <row r="24" spans="3:18" ht="16" customHeight="1" x14ac:dyDescent="0.35">
      <c r="C24" s="221"/>
      <c r="D24" s="221"/>
      <c r="E24" s="221"/>
      <c r="F24" s="221"/>
      <c r="G24" s="221"/>
      <c r="H24" s="221"/>
      <c r="I24" s="221"/>
      <c r="J24" s="221"/>
      <c r="K24" s="221"/>
      <c r="L24" s="221"/>
      <c r="M24" s="221"/>
      <c r="N24" s="221"/>
      <c r="O24" s="16"/>
      <c r="P24" s="16"/>
      <c r="Q24" s="16"/>
      <c r="R24" s="16"/>
    </row>
    <row r="25" spans="3:18" ht="16" customHeight="1" x14ac:dyDescent="0.35">
      <c r="C25" s="221"/>
      <c r="D25" s="221"/>
      <c r="E25" s="221"/>
      <c r="F25" s="221"/>
      <c r="G25" s="221"/>
      <c r="H25" s="221"/>
      <c r="I25" s="221"/>
      <c r="J25" s="221"/>
      <c r="K25" s="221"/>
      <c r="L25" s="221"/>
      <c r="M25" s="221"/>
      <c r="N25" s="221"/>
      <c r="O25" s="16"/>
      <c r="P25" s="16"/>
      <c r="Q25" s="16"/>
      <c r="R25" s="16"/>
    </row>
    <row r="26" spans="3:18" ht="16" customHeight="1" x14ac:dyDescent="0.35">
      <c r="C26" s="221"/>
      <c r="D26" s="221"/>
      <c r="E26" s="221"/>
      <c r="F26" s="221"/>
      <c r="G26" s="221"/>
      <c r="H26" s="221"/>
      <c r="I26" s="221"/>
      <c r="J26" s="221"/>
      <c r="K26" s="221"/>
      <c r="L26" s="221"/>
      <c r="M26" s="221"/>
      <c r="N26" s="221"/>
      <c r="O26" s="16"/>
      <c r="P26" s="16"/>
      <c r="Q26" s="16"/>
      <c r="R26" s="16"/>
    </row>
    <row r="27" spans="3:18" ht="16" customHeight="1" x14ac:dyDescent="0.35">
      <c r="C27" s="221"/>
      <c r="D27" s="221"/>
      <c r="E27" s="221"/>
      <c r="F27" s="221"/>
      <c r="G27" s="221"/>
      <c r="H27" s="221"/>
      <c r="I27" s="221"/>
      <c r="J27" s="221"/>
      <c r="K27" s="221"/>
      <c r="L27" s="221"/>
      <c r="M27" s="221"/>
      <c r="N27" s="221"/>
      <c r="O27" s="16"/>
      <c r="P27" s="16"/>
      <c r="Q27" s="16"/>
      <c r="R27" s="16"/>
    </row>
    <row r="28" spans="3:18" ht="16" customHeight="1" x14ac:dyDescent="0.35">
      <c r="C28" s="221"/>
      <c r="D28" s="221"/>
      <c r="E28" s="221"/>
      <c r="F28" s="221"/>
      <c r="G28" s="221"/>
      <c r="H28" s="221"/>
      <c r="I28" s="221"/>
      <c r="J28" s="221"/>
      <c r="K28" s="221"/>
      <c r="L28" s="221"/>
      <c r="M28" s="221"/>
      <c r="N28" s="221"/>
      <c r="O28" s="16"/>
      <c r="P28" s="16"/>
      <c r="Q28" s="16"/>
      <c r="R28" s="16"/>
    </row>
    <row r="29" spans="3:18" ht="16" customHeight="1" x14ac:dyDescent="0.35">
      <c r="C29" s="221"/>
      <c r="D29" s="221"/>
      <c r="E29" s="221"/>
      <c r="F29" s="221"/>
      <c r="G29" s="221"/>
      <c r="H29" s="221"/>
      <c r="I29" s="221"/>
      <c r="J29" s="221"/>
      <c r="K29" s="221"/>
      <c r="L29" s="221"/>
      <c r="M29" s="221"/>
      <c r="N29" s="221"/>
      <c r="O29" s="16"/>
      <c r="P29" s="16"/>
      <c r="Q29" s="16"/>
      <c r="R29" s="16"/>
    </row>
    <row r="30" spans="3:18" ht="16" customHeight="1" x14ac:dyDescent="0.35">
      <c r="C30" s="221"/>
      <c r="D30" s="221"/>
      <c r="E30" s="221"/>
      <c r="F30" s="221"/>
      <c r="G30" s="221"/>
      <c r="H30" s="221"/>
      <c r="I30" s="221"/>
      <c r="J30" s="221"/>
      <c r="K30" s="221"/>
      <c r="L30" s="221"/>
      <c r="M30" s="221"/>
      <c r="N30" s="221"/>
      <c r="O30" s="16"/>
      <c r="P30" s="16"/>
      <c r="Q30" s="16"/>
      <c r="R30" s="16"/>
    </row>
    <row r="31" spans="3:18" ht="16" customHeight="1" x14ac:dyDescent="0.35">
      <c r="C31" s="221"/>
      <c r="D31" s="221"/>
      <c r="E31" s="221"/>
      <c r="F31" s="221"/>
      <c r="G31" s="221"/>
      <c r="H31" s="221"/>
      <c r="I31" s="221"/>
      <c r="J31" s="221"/>
      <c r="K31" s="221"/>
      <c r="L31" s="221"/>
      <c r="M31" s="221"/>
      <c r="N31" s="221"/>
      <c r="O31" s="16"/>
      <c r="P31" s="16"/>
      <c r="Q31" s="16"/>
      <c r="R31" s="16"/>
    </row>
    <row r="32" spans="3:18" ht="16" customHeight="1" x14ac:dyDescent="0.35">
      <c r="C32" s="221"/>
      <c r="D32" s="221"/>
      <c r="E32" s="221"/>
      <c r="F32" s="221"/>
      <c r="G32" s="221"/>
      <c r="H32" s="221"/>
      <c r="I32" s="221"/>
      <c r="J32" s="221"/>
      <c r="K32" s="221"/>
      <c r="L32" s="221"/>
      <c r="M32" s="221"/>
      <c r="N32" s="221"/>
      <c r="O32" s="16"/>
      <c r="P32" s="16"/>
      <c r="Q32" s="16"/>
      <c r="R32" s="16"/>
    </row>
    <row r="33" spans="3:18" ht="16" customHeight="1" x14ac:dyDescent="0.35">
      <c r="C33" s="221"/>
      <c r="D33" s="221"/>
      <c r="E33" s="221"/>
      <c r="F33" s="221"/>
      <c r="G33" s="221"/>
      <c r="H33" s="221"/>
      <c r="I33" s="221"/>
      <c r="J33" s="221"/>
      <c r="K33" s="221"/>
      <c r="L33" s="221"/>
      <c r="M33" s="221"/>
      <c r="N33" s="221"/>
      <c r="O33" s="16"/>
      <c r="P33" s="16"/>
      <c r="Q33" s="16"/>
      <c r="R33" s="16"/>
    </row>
    <row r="34" spans="3:18" ht="16" customHeight="1" x14ac:dyDescent="0.35">
      <c r="C34" s="221"/>
      <c r="D34" s="221"/>
      <c r="E34" s="221"/>
      <c r="F34" s="221"/>
      <c r="G34" s="221"/>
      <c r="H34" s="221"/>
      <c r="I34" s="221"/>
      <c r="J34" s="221"/>
      <c r="K34" s="221"/>
      <c r="L34" s="221"/>
      <c r="M34" s="221"/>
      <c r="N34" s="221"/>
      <c r="O34" s="16"/>
      <c r="P34" s="16"/>
      <c r="Q34" s="16"/>
      <c r="R34" s="16"/>
    </row>
    <row r="35" spans="3:18" ht="16" customHeight="1" x14ac:dyDescent="0.35">
      <c r="C35" s="221"/>
      <c r="D35" s="221"/>
      <c r="E35" s="221"/>
      <c r="F35" s="221"/>
      <c r="G35" s="221"/>
      <c r="H35" s="221"/>
      <c r="I35" s="221"/>
      <c r="J35" s="221"/>
      <c r="K35" s="221"/>
      <c r="L35" s="221"/>
      <c r="M35" s="221"/>
      <c r="N35" s="221"/>
      <c r="O35" s="16"/>
      <c r="P35" s="16"/>
      <c r="Q35" s="16"/>
      <c r="R35" s="16"/>
    </row>
    <row r="36" spans="3:18" ht="16" customHeight="1" x14ac:dyDescent="0.35">
      <c r="C36" s="221"/>
      <c r="D36" s="221"/>
      <c r="E36" s="221"/>
      <c r="F36" s="221"/>
      <c r="G36" s="221"/>
      <c r="H36" s="221"/>
      <c r="I36" s="221"/>
      <c r="J36" s="221"/>
      <c r="K36" s="221"/>
      <c r="L36" s="221"/>
      <c r="M36" s="221"/>
      <c r="N36" s="221"/>
      <c r="O36" s="16"/>
      <c r="P36" s="16"/>
      <c r="Q36" s="16"/>
      <c r="R36" s="16"/>
    </row>
    <row r="37" spans="3:18" ht="16" customHeight="1" x14ac:dyDescent="0.35">
      <c r="C37" s="221"/>
      <c r="D37" s="221"/>
      <c r="E37" s="221"/>
      <c r="F37" s="221"/>
      <c r="G37" s="221"/>
      <c r="H37" s="221"/>
      <c r="I37" s="221"/>
      <c r="J37" s="221"/>
      <c r="K37" s="221"/>
      <c r="L37" s="221"/>
      <c r="M37" s="221"/>
      <c r="N37" s="221"/>
      <c r="O37" s="16"/>
      <c r="P37" s="16"/>
      <c r="Q37" s="16"/>
      <c r="R37" s="16"/>
    </row>
    <row r="38" spans="3:18" ht="16" customHeight="1" x14ac:dyDescent="0.35">
      <c r="C38" s="221"/>
      <c r="D38" s="221"/>
      <c r="E38" s="221"/>
      <c r="F38" s="221"/>
      <c r="G38" s="221"/>
      <c r="H38" s="221"/>
      <c r="I38" s="221"/>
      <c r="J38" s="221"/>
      <c r="K38" s="221"/>
      <c r="L38" s="221"/>
      <c r="M38" s="221"/>
      <c r="N38" s="221"/>
      <c r="O38" s="16"/>
      <c r="P38" s="16"/>
      <c r="Q38" s="16"/>
      <c r="R38" s="16"/>
    </row>
    <row r="39" spans="3:18" ht="16" customHeight="1" x14ac:dyDescent="0.35">
      <c r="C39" s="221"/>
      <c r="D39" s="221"/>
      <c r="E39" s="221"/>
      <c r="F39" s="221"/>
      <c r="G39" s="221"/>
      <c r="H39" s="221"/>
      <c r="I39" s="221"/>
      <c r="J39" s="221"/>
      <c r="K39" s="221"/>
      <c r="L39" s="221"/>
      <c r="M39" s="221"/>
      <c r="N39" s="221"/>
      <c r="O39" s="16"/>
      <c r="P39" s="16"/>
      <c r="Q39" s="16"/>
      <c r="R39" s="16"/>
    </row>
    <row r="40" spans="3:18" ht="16" customHeight="1" x14ac:dyDescent="0.35">
      <c r="C40" s="221"/>
      <c r="D40" s="221"/>
      <c r="E40" s="221"/>
      <c r="F40" s="221"/>
      <c r="G40" s="221"/>
      <c r="H40" s="221"/>
      <c r="I40" s="221"/>
      <c r="J40" s="221"/>
      <c r="K40" s="221"/>
      <c r="L40" s="221"/>
      <c r="M40" s="221"/>
      <c r="N40" s="221"/>
      <c r="O40" s="16"/>
      <c r="P40" s="16"/>
      <c r="Q40" s="16"/>
      <c r="R40" s="16"/>
    </row>
    <row r="42" spans="3:18" x14ac:dyDescent="0.35">
      <c r="C42" s="223" t="s">
        <v>290</v>
      </c>
      <c r="D42" s="223"/>
      <c r="E42" s="7" t="s">
        <v>0</v>
      </c>
      <c r="F42" s="7"/>
      <c r="G42" s="7"/>
      <c r="H42" s="7"/>
      <c r="I42" s="7"/>
      <c r="J42" s="7"/>
      <c r="K42" s="7"/>
      <c r="L42" s="7"/>
      <c r="M42" s="7"/>
      <c r="N42" s="7"/>
      <c r="O42" s="7"/>
      <c r="P42" s="7"/>
      <c r="Q42" s="7"/>
      <c r="R42" s="7"/>
    </row>
    <row r="43" spans="3:18" x14ac:dyDescent="0.35">
      <c r="C43" s="223"/>
      <c r="D43" s="223"/>
      <c r="E43" s="7"/>
      <c r="F43" s="7"/>
      <c r="G43" s="7"/>
      <c r="H43" s="7"/>
      <c r="I43" s="7"/>
      <c r="J43" s="7"/>
      <c r="K43" s="7"/>
      <c r="L43" s="7"/>
      <c r="M43" s="7"/>
      <c r="N43" s="7"/>
      <c r="O43" s="7"/>
      <c r="P43" s="7"/>
      <c r="Q43" s="7"/>
      <c r="R43" s="7"/>
    </row>
    <row r="44" spans="3:18" ht="16" customHeight="1" x14ac:dyDescent="0.35">
      <c r="C44" s="225" t="s">
        <v>44</v>
      </c>
      <c r="D44" s="225"/>
      <c r="E44" s="225"/>
      <c r="F44" s="225"/>
      <c r="G44" s="225"/>
      <c r="H44" s="225"/>
      <c r="I44" s="225"/>
      <c r="J44" s="225"/>
      <c r="K44" s="225"/>
      <c r="L44" s="225"/>
      <c r="M44" s="225"/>
      <c r="N44" s="7"/>
      <c r="O44" s="7"/>
      <c r="P44" s="7"/>
      <c r="Q44" s="7"/>
      <c r="R44" s="7"/>
    </row>
    <row r="45" spans="3:18" ht="16" customHeight="1" x14ac:dyDescent="0.35">
      <c r="C45" s="225"/>
      <c r="D45" s="225"/>
      <c r="E45" s="225"/>
      <c r="F45" s="225"/>
      <c r="G45" s="225"/>
      <c r="H45" s="225"/>
      <c r="I45" s="225"/>
      <c r="J45" s="225"/>
      <c r="K45" s="225"/>
      <c r="L45" s="225"/>
      <c r="M45" s="225"/>
      <c r="N45" s="7"/>
      <c r="O45" s="7"/>
      <c r="P45" s="7"/>
      <c r="Q45" s="7"/>
      <c r="R45" s="7"/>
    </row>
    <row r="47" spans="3:18" x14ac:dyDescent="0.35">
      <c r="C47" s="221" t="s">
        <v>291</v>
      </c>
      <c r="D47" s="222"/>
      <c r="E47" s="222"/>
      <c r="F47" s="222"/>
      <c r="G47" s="222"/>
      <c r="H47" s="222"/>
      <c r="I47" s="222"/>
      <c r="J47" s="222"/>
      <c r="K47" s="222"/>
      <c r="L47" s="222"/>
      <c r="M47" s="222"/>
      <c r="N47" s="222"/>
      <c r="O47" s="222"/>
      <c r="P47" s="222"/>
      <c r="Q47" s="222"/>
      <c r="R47" s="222"/>
    </row>
    <row r="48" spans="3:18" x14ac:dyDescent="0.35">
      <c r="C48" s="222"/>
      <c r="D48" s="222"/>
      <c r="E48" s="222"/>
      <c r="F48" s="222"/>
      <c r="G48" s="222"/>
      <c r="H48" s="222"/>
      <c r="I48" s="222"/>
      <c r="J48" s="222"/>
      <c r="K48" s="222"/>
      <c r="L48" s="222"/>
      <c r="M48" s="222"/>
      <c r="N48" s="222"/>
      <c r="O48" s="222"/>
      <c r="P48" s="222"/>
      <c r="Q48" s="222"/>
      <c r="R48" s="222"/>
    </row>
    <row r="49" spans="3:18" x14ac:dyDescent="0.35">
      <c r="C49" s="222"/>
      <c r="D49" s="222"/>
      <c r="E49" s="222"/>
      <c r="F49" s="222"/>
      <c r="G49" s="222"/>
      <c r="H49" s="222"/>
      <c r="I49" s="222"/>
      <c r="J49" s="222"/>
      <c r="K49" s="222"/>
      <c r="L49" s="222"/>
      <c r="M49" s="222"/>
      <c r="N49" s="222"/>
      <c r="O49" s="222"/>
      <c r="P49" s="222"/>
      <c r="Q49" s="222"/>
      <c r="R49" s="222"/>
    </row>
    <row r="50" spans="3:18" x14ac:dyDescent="0.35">
      <c r="C50" s="222"/>
      <c r="D50" s="222"/>
      <c r="E50" s="222"/>
      <c r="F50" s="222"/>
      <c r="G50" s="222"/>
      <c r="H50" s="222"/>
      <c r="I50" s="222"/>
      <c r="J50" s="222"/>
      <c r="K50" s="222"/>
      <c r="L50" s="222"/>
      <c r="M50" s="222"/>
      <c r="N50" s="222"/>
      <c r="O50" s="222"/>
      <c r="P50" s="222"/>
      <c r="Q50" s="222"/>
      <c r="R50" s="222"/>
    </row>
    <row r="51" spans="3:18" x14ac:dyDescent="0.35">
      <c r="C51" s="222"/>
      <c r="D51" s="222"/>
      <c r="E51" s="222"/>
      <c r="F51" s="222"/>
      <c r="G51" s="222"/>
      <c r="H51" s="222"/>
      <c r="I51" s="222"/>
      <c r="J51" s="222"/>
      <c r="K51" s="222"/>
      <c r="L51" s="222"/>
      <c r="M51" s="222"/>
      <c r="N51" s="222"/>
      <c r="O51" s="222"/>
      <c r="P51" s="222"/>
      <c r="Q51" s="222"/>
      <c r="R51" s="222"/>
    </row>
    <row r="52" spans="3:18" x14ac:dyDescent="0.35">
      <c r="C52" s="222"/>
      <c r="D52" s="222"/>
      <c r="E52" s="222"/>
      <c r="F52" s="222"/>
      <c r="G52" s="222"/>
      <c r="H52" s="222"/>
      <c r="I52" s="222"/>
      <c r="J52" s="222"/>
      <c r="K52" s="222"/>
      <c r="L52" s="222"/>
      <c r="M52" s="222"/>
      <c r="N52" s="222"/>
      <c r="O52" s="222"/>
      <c r="P52" s="222"/>
      <c r="Q52" s="222"/>
      <c r="R52" s="222"/>
    </row>
    <row r="53" spans="3:18" x14ac:dyDescent="0.35">
      <c r="C53" s="222"/>
      <c r="D53" s="222"/>
      <c r="E53" s="222"/>
      <c r="F53" s="222"/>
      <c r="G53" s="222"/>
      <c r="H53" s="222"/>
      <c r="I53" s="222"/>
      <c r="J53" s="222"/>
      <c r="K53" s="222"/>
      <c r="L53" s="222"/>
      <c r="M53" s="222"/>
      <c r="N53" s="222"/>
      <c r="O53" s="222"/>
      <c r="P53" s="222"/>
      <c r="Q53" s="222"/>
      <c r="R53" s="222"/>
    </row>
    <row r="54" spans="3:18" x14ac:dyDescent="0.35">
      <c r="C54" s="222"/>
      <c r="D54" s="222"/>
      <c r="E54" s="222"/>
      <c r="F54" s="222"/>
      <c r="G54" s="222"/>
      <c r="H54" s="222"/>
      <c r="I54" s="222"/>
      <c r="J54" s="222"/>
      <c r="K54" s="222"/>
      <c r="L54" s="222"/>
      <c r="M54" s="222"/>
      <c r="N54" s="222"/>
      <c r="O54" s="222"/>
      <c r="P54" s="222"/>
      <c r="Q54" s="222"/>
      <c r="R54" s="222"/>
    </row>
    <row r="55" spans="3:18" x14ac:dyDescent="0.35">
      <c r="C55" s="222"/>
      <c r="D55" s="222"/>
      <c r="E55" s="222"/>
      <c r="F55" s="222"/>
      <c r="G55" s="222"/>
      <c r="H55" s="222"/>
      <c r="I55" s="222"/>
      <c r="J55" s="222"/>
      <c r="K55" s="222"/>
      <c r="L55" s="222"/>
      <c r="M55" s="222"/>
      <c r="N55" s="222"/>
      <c r="O55" s="222"/>
      <c r="P55" s="222"/>
      <c r="Q55" s="222"/>
      <c r="R55" s="222"/>
    </row>
    <row r="56" spans="3:18" x14ac:dyDescent="0.35">
      <c r="C56" s="222"/>
      <c r="D56" s="222"/>
      <c r="E56" s="222"/>
      <c r="F56" s="222"/>
      <c r="G56" s="222"/>
      <c r="H56" s="222"/>
      <c r="I56" s="222"/>
      <c r="J56" s="222"/>
      <c r="K56" s="222"/>
      <c r="L56" s="222"/>
      <c r="M56" s="222"/>
      <c r="N56" s="222"/>
      <c r="O56" s="222"/>
      <c r="P56" s="222"/>
      <c r="Q56" s="222"/>
      <c r="R56" s="222"/>
    </row>
    <row r="57" spans="3:18" x14ac:dyDescent="0.35">
      <c r="C57" s="222"/>
      <c r="D57" s="222"/>
      <c r="E57" s="222"/>
      <c r="F57" s="222"/>
      <c r="G57" s="222"/>
      <c r="H57" s="222"/>
      <c r="I57" s="222"/>
      <c r="J57" s="222"/>
      <c r="K57" s="222"/>
      <c r="L57" s="222"/>
      <c r="M57" s="222"/>
      <c r="N57" s="222"/>
      <c r="O57" s="222"/>
      <c r="P57" s="222"/>
      <c r="Q57" s="222"/>
      <c r="R57" s="222"/>
    </row>
    <row r="58" spans="3:18" x14ac:dyDescent="0.35">
      <c r="C58" s="222"/>
      <c r="D58" s="222"/>
      <c r="E58" s="222"/>
      <c r="F58" s="222"/>
      <c r="G58" s="222"/>
      <c r="H58" s="222"/>
      <c r="I58" s="222"/>
      <c r="J58" s="222"/>
      <c r="K58" s="222"/>
      <c r="L58" s="222"/>
      <c r="M58" s="222"/>
      <c r="N58" s="222"/>
      <c r="O58" s="222"/>
      <c r="P58" s="222"/>
      <c r="Q58" s="222"/>
      <c r="R58" s="222"/>
    </row>
    <row r="59" spans="3:18" x14ac:dyDescent="0.35">
      <c r="C59" s="222"/>
      <c r="D59" s="222"/>
      <c r="E59" s="222"/>
      <c r="F59" s="222"/>
      <c r="G59" s="222"/>
      <c r="H59" s="222"/>
      <c r="I59" s="222"/>
      <c r="J59" s="222"/>
      <c r="K59" s="222"/>
      <c r="L59" s="222"/>
      <c r="M59" s="222"/>
      <c r="N59" s="222"/>
      <c r="O59" s="222"/>
      <c r="P59" s="222"/>
      <c r="Q59" s="222"/>
      <c r="R59" s="222"/>
    </row>
    <row r="60" spans="3:18" x14ac:dyDescent="0.35">
      <c r="C60" s="222"/>
      <c r="D60" s="222"/>
      <c r="E60" s="222"/>
      <c r="F60" s="222"/>
      <c r="G60" s="222"/>
      <c r="H60" s="222"/>
      <c r="I60" s="222"/>
      <c r="J60" s="222"/>
      <c r="K60" s="222"/>
      <c r="L60" s="222"/>
      <c r="M60" s="222"/>
      <c r="N60" s="222"/>
      <c r="O60" s="222"/>
      <c r="P60" s="222"/>
      <c r="Q60" s="222"/>
      <c r="R60" s="222"/>
    </row>
    <row r="61" spans="3:18" x14ac:dyDescent="0.35">
      <c r="C61" s="222"/>
      <c r="D61" s="222"/>
      <c r="E61" s="222"/>
      <c r="F61" s="222"/>
      <c r="G61" s="222"/>
      <c r="H61" s="222"/>
      <c r="I61" s="222"/>
      <c r="J61" s="222"/>
      <c r="K61" s="222"/>
      <c r="L61" s="222"/>
      <c r="M61" s="222"/>
      <c r="N61" s="222"/>
      <c r="O61" s="222"/>
      <c r="P61" s="222"/>
      <c r="Q61" s="222"/>
      <c r="R61" s="222"/>
    </row>
    <row r="62" spans="3:18" x14ac:dyDescent="0.35">
      <c r="C62" s="222"/>
      <c r="D62" s="222"/>
      <c r="E62" s="222"/>
      <c r="F62" s="222"/>
      <c r="G62" s="222"/>
      <c r="H62" s="222"/>
      <c r="I62" s="222"/>
      <c r="J62" s="222"/>
      <c r="K62" s="222"/>
      <c r="L62" s="222"/>
      <c r="M62" s="222"/>
      <c r="N62" s="222"/>
      <c r="O62" s="222"/>
      <c r="P62" s="222"/>
      <c r="Q62" s="222"/>
      <c r="R62" s="222"/>
    </row>
    <row r="63" spans="3:18" x14ac:dyDescent="0.35">
      <c r="C63" s="222"/>
      <c r="D63" s="222"/>
      <c r="E63" s="222"/>
      <c r="F63" s="222"/>
      <c r="G63" s="222"/>
      <c r="H63" s="222"/>
      <c r="I63" s="222"/>
      <c r="J63" s="222"/>
      <c r="K63" s="222"/>
      <c r="L63" s="222"/>
      <c r="M63" s="222"/>
      <c r="N63" s="222"/>
      <c r="O63" s="222"/>
      <c r="P63" s="222"/>
      <c r="Q63" s="222"/>
      <c r="R63" s="222"/>
    </row>
    <row r="64" spans="3:18" x14ac:dyDescent="0.35">
      <c r="C64" s="222"/>
      <c r="D64" s="222"/>
      <c r="E64" s="222"/>
      <c r="F64" s="222"/>
      <c r="G64" s="222"/>
      <c r="H64" s="222"/>
      <c r="I64" s="222"/>
      <c r="J64" s="222"/>
      <c r="K64" s="222"/>
      <c r="L64" s="222"/>
      <c r="M64" s="222"/>
      <c r="N64" s="222"/>
      <c r="O64" s="222"/>
      <c r="P64" s="222"/>
      <c r="Q64" s="222"/>
      <c r="R64" s="222"/>
    </row>
    <row r="65" spans="3:18" x14ac:dyDescent="0.35">
      <c r="C65" s="222"/>
      <c r="D65" s="222"/>
      <c r="E65" s="222"/>
      <c r="F65" s="222"/>
      <c r="G65" s="222"/>
      <c r="H65" s="222"/>
      <c r="I65" s="222"/>
      <c r="J65" s="222"/>
      <c r="K65" s="222"/>
      <c r="L65" s="222"/>
      <c r="M65" s="222"/>
      <c r="N65" s="222"/>
      <c r="O65" s="222"/>
      <c r="P65" s="222"/>
      <c r="Q65" s="222"/>
      <c r="R65" s="222"/>
    </row>
    <row r="66" spans="3:18" x14ac:dyDescent="0.35">
      <c r="C66" s="222"/>
      <c r="D66" s="222"/>
      <c r="E66" s="222"/>
      <c r="F66" s="222"/>
      <c r="G66" s="222"/>
      <c r="H66" s="222"/>
      <c r="I66" s="222"/>
      <c r="J66" s="222"/>
      <c r="K66" s="222"/>
      <c r="L66" s="222"/>
      <c r="M66" s="222"/>
      <c r="N66" s="222"/>
      <c r="O66" s="222"/>
      <c r="P66" s="222"/>
      <c r="Q66" s="222"/>
      <c r="R66" s="222"/>
    </row>
    <row r="67" spans="3:18" x14ac:dyDescent="0.35">
      <c r="C67" s="222"/>
      <c r="D67" s="222"/>
      <c r="E67" s="222"/>
      <c r="F67" s="222"/>
      <c r="G67" s="222"/>
      <c r="H67" s="222"/>
      <c r="I67" s="222"/>
      <c r="J67" s="222"/>
      <c r="K67" s="222"/>
      <c r="L67" s="222"/>
      <c r="M67" s="222"/>
      <c r="N67" s="222"/>
      <c r="O67" s="222"/>
      <c r="P67" s="222"/>
      <c r="Q67" s="222"/>
      <c r="R67" s="222"/>
    </row>
    <row r="68" spans="3:18" x14ac:dyDescent="0.35">
      <c r="C68" s="222"/>
      <c r="D68" s="222"/>
      <c r="E68" s="222"/>
      <c r="F68" s="222"/>
      <c r="G68" s="222"/>
      <c r="H68" s="222"/>
      <c r="I68" s="222"/>
      <c r="J68" s="222"/>
      <c r="K68" s="222"/>
      <c r="L68" s="222"/>
      <c r="M68" s="222"/>
      <c r="N68" s="222"/>
      <c r="O68" s="222"/>
      <c r="P68" s="222"/>
      <c r="Q68" s="222"/>
      <c r="R68" s="222"/>
    </row>
  </sheetData>
  <sheetProtection algorithmName="SHA-512" hashValue="6w0tvRwytd/Q+MqhRZ8nQDf+CP5GpKl/PXEXFaP3drCBUTYTMlD7DHuX0bsYs7A9imlJs/n25n5M+cfKuXTzYQ==" saltValue="pEAvFujtVuTA4CEeeGUsZw==" spinCount="100000" sheet="1" objects="1" scenarios="1" selectLockedCells="1" selectUnlockedCells="1"/>
  <customSheetViews>
    <customSheetView guid="{8D88DD34-EDCF-2545-92E6-3B4294438499}" scale="60" showGridLines="0" topLeftCell="A45">
      <selection activeCell="V53" sqref="V53"/>
      <pageMargins left="0" right="0" top="0" bottom="0" header="0" footer="0"/>
    </customSheetView>
  </customSheetViews>
  <mergeCells count="6">
    <mergeCell ref="C47:R68"/>
    <mergeCell ref="C7:D8"/>
    <mergeCell ref="C9:P10"/>
    <mergeCell ref="C42:D43"/>
    <mergeCell ref="C44:M45"/>
    <mergeCell ref="C12:N40"/>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33D7B43200C89C49A0BD0C93BDAFBB2A" ma:contentTypeVersion="15" ma:contentTypeDescription="Crie um novo documento." ma:contentTypeScope="" ma:versionID="8a2efd6c1664087089f247f13041997f">
  <xsd:schema xmlns:xsd="http://www.w3.org/2001/XMLSchema" xmlns:xs="http://www.w3.org/2001/XMLSchema" xmlns:p="http://schemas.microsoft.com/office/2006/metadata/properties" xmlns:ns2="86465366-f28b-4f33-af3d-95657584070f" xmlns:ns3="d9ddf2fc-d933-4238-aa60-8d76fbad96ee" targetNamespace="http://schemas.microsoft.com/office/2006/metadata/properties" ma:root="true" ma:fieldsID="14aa1f77387a430b02f2989a6e2a3dde" ns2:_="" ns3:_="">
    <xsd:import namespace="86465366-f28b-4f33-af3d-95657584070f"/>
    <xsd:import namespace="d9ddf2fc-d933-4238-aa60-8d76fbad96ee"/>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ObjectDetectorVersions" minOccurs="0"/>
                <xsd:element ref="ns2:lcf76f155ced4ddcb4097134ff3c332f" minOccurs="0"/>
                <xsd:element ref="ns3:TaxCatchAll" minOccurs="0"/>
                <xsd:element ref="ns2:MediaServiceSearchProperties"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6465366-f28b-4f33-af3d-95657584070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lcf76f155ced4ddcb4097134ff3c332f" ma:index="17" nillable="true" ma:taxonomy="true" ma:internalName="lcf76f155ced4ddcb4097134ff3c332f" ma:taxonomyFieldName="MediaServiceImageTags" ma:displayName="Marcações de imagem" ma:readOnly="false" ma:fieldId="{5cf76f15-5ced-4ddc-b409-7134ff3c332f}" ma:taxonomyMulti="true" ma:sspId="c16b9ebc-fe27-4e44-a726-54b0f46db0aa" ma:termSetId="09814cd3-568e-fe90-9814-8d621ff8fb84" ma:anchorId="fba54fb3-c3e1-fe81-a776-ca4b69148c4d" ma:open="true" ma:isKeyword="false">
      <xsd:complexType>
        <xsd:sequence>
          <xsd:element ref="pc:Terms" minOccurs="0" maxOccurs="1"/>
        </xsd:sequence>
      </xsd:complex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d9ddf2fc-d933-4238-aa60-8d76fbad96ee"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2be83868-b9ff-4bcf-9d3c-98453215a8c3}" ma:internalName="TaxCatchAll" ma:showField="CatchAllData" ma:web="d9ddf2fc-d933-4238-aa60-8d76fbad96ee">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Detalhes de Compartilhado Com"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6465366-f28b-4f33-af3d-95657584070f">
      <Terms xmlns="http://schemas.microsoft.com/office/infopath/2007/PartnerControls"/>
    </lcf76f155ced4ddcb4097134ff3c332f>
    <TaxCatchAll xmlns="d9ddf2fc-d933-4238-aa60-8d76fbad96ee"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5FDCD09-E211-4848-810F-E1EA63336D9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6465366-f28b-4f33-af3d-95657584070f"/>
    <ds:schemaRef ds:uri="d9ddf2fc-d933-4238-aa60-8d76fbad96e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E5DC287-A074-497A-86AF-BB8092A2C767}">
  <ds:schemaRefs>
    <ds:schemaRef ds:uri="http://purl.org/dc/elements/1.1/"/>
    <ds:schemaRef ds:uri="http://schemas.openxmlformats.org/package/2006/metadata/core-properties"/>
    <ds:schemaRef ds:uri="http://schemas.microsoft.com/office/2006/metadata/properties"/>
    <ds:schemaRef ds:uri="http://purl.org/dc/dcmitype/"/>
    <ds:schemaRef ds:uri="http://schemas.microsoft.com/office/2006/documentManagement/types"/>
    <ds:schemaRef ds:uri="http://schemas.microsoft.com/office/infopath/2007/PartnerControls"/>
    <ds:schemaRef ds:uri="http://www.w3.org/XML/1998/namespace"/>
    <ds:schemaRef ds:uri="d9ddf2fc-d933-4238-aa60-8d76fbad96ee"/>
    <ds:schemaRef ds:uri="86465366-f28b-4f33-af3d-95657584070f"/>
    <ds:schemaRef ds:uri="http://purl.org/dc/terms/"/>
  </ds:schemaRefs>
</ds:datastoreItem>
</file>

<file path=customXml/itemProps3.xml><?xml version="1.0" encoding="utf-8"?>
<ds:datastoreItem xmlns:ds="http://schemas.openxmlformats.org/officeDocument/2006/customXml" ds:itemID="{69A4A6DB-A534-4025-A12C-1D577C5A63D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Planilhas</vt:lpstr>
      </vt:variant>
      <vt:variant>
        <vt:i4>39</vt:i4>
      </vt:variant>
    </vt:vector>
  </HeadingPairs>
  <TitlesOfParts>
    <vt:vector size="39" baseType="lpstr">
      <vt:lpstr>Capa</vt:lpstr>
      <vt:lpstr>Sumário de Conteúdo</vt:lpstr>
      <vt:lpstr>Materialidade</vt:lpstr>
      <vt:lpstr>2-1, 2-2, 2-6</vt:lpstr>
      <vt:lpstr>2-7, 2-8</vt:lpstr>
      <vt:lpstr>2-9, 2-10</vt:lpstr>
      <vt:lpstr>2-12</vt:lpstr>
      <vt:lpstr>2-13, 2-14</vt:lpstr>
      <vt:lpstr>2-15, 2-16</vt:lpstr>
      <vt:lpstr>2-17, 2-18</vt:lpstr>
      <vt:lpstr>2-19, 2-20, 2-21, 2-23</vt:lpstr>
      <vt:lpstr>2-22</vt:lpstr>
      <vt:lpstr>2-24, 2-25</vt:lpstr>
      <vt:lpstr>2-26, 2-28, 2-30</vt:lpstr>
      <vt:lpstr>203-1, 203-2</vt:lpstr>
      <vt:lpstr>204-1, RR-PP 430a.1_430a.2</vt:lpstr>
      <vt:lpstr>205-1, 205-2, 205-3</vt:lpstr>
      <vt:lpstr>302-1, 302-4, RR-PP-130a.1</vt:lpstr>
      <vt:lpstr>303-1, 303-2</vt:lpstr>
      <vt:lpstr>303-4,303-5,RR-PP 140a.1_140a.2</vt:lpstr>
      <vt:lpstr>304-1</vt:lpstr>
      <vt:lpstr>304-2, 304-3</vt:lpstr>
      <vt:lpstr>305-1,305-2,305-3, 305-4</vt:lpstr>
      <vt:lpstr>306-1, 306-2</vt:lpstr>
      <vt:lpstr> 306-3, 306-4, 306-5</vt:lpstr>
      <vt:lpstr>308-1, 414-1</vt:lpstr>
      <vt:lpstr>401-1</vt:lpstr>
      <vt:lpstr>401-2, 401-3</vt:lpstr>
      <vt:lpstr>403-1</vt:lpstr>
      <vt:lpstr>403-2</vt:lpstr>
      <vt:lpstr>403-3, 403-4, 403-5</vt:lpstr>
      <vt:lpstr>403-6, 403-7</vt:lpstr>
      <vt:lpstr>403-8, 403-9, 403-10</vt:lpstr>
      <vt:lpstr>404-1, 404-2, 404-3</vt:lpstr>
      <vt:lpstr>405-1</vt:lpstr>
      <vt:lpstr>405-2</vt:lpstr>
      <vt:lpstr>408-1, 409-1</vt:lpstr>
      <vt:lpstr>413-1</vt:lpstr>
      <vt:lpstr>413-2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Daniele Ronch</dc:creator>
  <cp:keywords/>
  <dc:description/>
  <cp:lastModifiedBy>Fabiana Nunes</cp:lastModifiedBy>
  <cp:revision/>
  <dcterms:created xsi:type="dcterms:W3CDTF">2025-03-27T12:43:59Z</dcterms:created>
  <dcterms:modified xsi:type="dcterms:W3CDTF">2026-07-02T15:16:18Z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0x01010033D7B43200C89C49A0BD0C93BDAFBB2A</vt:lpwstr>
  </property>
  <property fmtid="{D5CDD505-2E9C-101B-9397-08002B2CF9AE}" pid="3" name="MediaServiceImageTags">
    <vt:lpwstr/>
  </property>
</Properties>
</file>